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mihaela.raducan\Desktop\MIPE-desktop\RAPORTARI\0000 judete 31.03.2021\"/>
    </mc:Choice>
  </mc:AlternateContent>
  <xr:revisionPtr revIDLastSave="0" documentId="13_ncr:1_{9039C8C3-9673-4A50-AC58-9F887B05861A}" xr6:coauthVersionLast="47" xr6:coauthVersionMax="47" xr10:uidLastSave="{00000000-0000-0000-0000-000000000000}"/>
  <bookViews>
    <workbookView xWindow="-120" yWindow="-120" windowWidth="29040" windowHeight="15840" tabRatio="744" xr2:uid="{00000000-000D-0000-FFFF-FFFF00000000}"/>
  </bookViews>
  <sheets>
    <sheet name="centralizator Bistrita" sheetId="1" r:id="rId1"/>
    <sheet name="Bistrita - derulare" sheetId="2" r:id="rId2"/>
    <sheet name="Bistrita - finalizate" sheetId="3" r:id="rId3"/>
    <sheet name="POIM" sheetId="4" r:id="rId4"/>
    <sheet name="POR" sheetId="5" r:id="rId5"/>
    <sheet name="Sheet1" sheetId="6" state="hidden" r:id="rId6"/>
    <sheet name="POCU" sheetId="7" r:id="rId7"/>
    <sheet name="POC" sheetId="8" r:id="rId8"/>
    <sheet name="POCA" sheetId="9" r:id="rId9"/>
    <sheet name="Bistrita (Localitati)" sheetId="10" r:id="rId10"/>
  </sheets>
  <definedNames>
    <definedName name="_xlnm._FilterDatabase" localSheetId="6">POCU!$B$7:$AA$18</definedName>
    <definedName name="_xlnm._FilterDatabase" localSheetId="3">POIM!$A$6:$AB$14</definedName>
    <definedName name="_xlnm._FilterDatabase" localSheetId="4" hidden="1">POR!$T$2:$T$125</definedName>
    <definedName name="_FilterDatabase_0" localSheetId="4">POR!$A$4:$W$121</definedName>
    <definedName name="id">#REF!</definedName>
    <definedName name="LOCAL_MYSQL_DATE_FORMAT" localSheetId="9">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6">POCU!#REF!</definedName>
    <definedName name="_xlnm.Print_Titles" localSheetId="4">POR!$4:$6</definedName>
    <definedName name="SPBookmark_Regiune" localSheetId="3">POIM!#REF!</definedName>
    <definedName name="Z_000BFA1A_266F_4D10_A09E_5A7B0D134F58_.wvu.FilterData" localSheetId="3">POIM!$B$5:$AB$14</definedName>
    <definedName name="Z_0E2002C0_88DC_479A_B983_CA340E3274B8_.wvu.FilterData" localSheetId="3">POIM!$B$6:$AB$14</definedName>
    <definedName name="Z_0F598BC0_9523_4AD3_94A3_BDEC8367FE11_.wvu.Cols" localSheetId="3">POIM!$E:$G,POIM!$Q:$Q</definedName>
    <definedName name="Z_0F598BC0_9523_4AD3_94A3_BDEC8367FE11_.wvu.FilterData" localSheetId="3">POIM!$B$5:$AB$14</definedName>
    <definedName name="Z_216972B4_771A_4607_A8B4_AC73D5CD6C1A_.wvu.Cols" localSheetId="3">POIM!$E:$G,POIM!$Q:$Q</definedName>
    <definedName name="Z_2234C728_15E1_4BAF_98DE_620726961552_.wvu.Cols" localSheetId="3">POIM!$E:$G,POIM!$Q:$Q</definedName>
    <definedName name="Z_35953204_B2E4_4670_8547_4A661864E61F_.wvu.FilterData" localSheetId="3">POIM!$B$5:$AB$14</definedName>
    <definedName name="Z_3EBF2DB4_84D7_478D_9896_C4DA08B65D0C_.wvu.Cols" localSheetId="3">POIM!$E:$G,POIM!$Q:$Q</definedName>
    <definedName name="Z_3EBF2DB4_84D7_478D_9896_C4DA08B65D0C_.wvu.FilterData" localSheetId="3">POIM!$B$5:$AB$14</definedName>
    <definedName name="Z_413D6799_9F75_47FF_8A9E_5CB9283B7BBE_.wvu.Cols" localSheetId="3">POIM!$E:$G,POIM!$Q:$Q</definedName>
    <definedName name="Z_413D6799_9F75_47FF_8A9E_5CB9283B7BBE_.wvu.FilterData" localSheetId="3">POIM!$B$5:$AB$14</definedName>
    <definedName name="Z_437FD6EF_32B2_4DE0_BA89_93A7E3EF04C5_.wvu.Cols" localSheetId="3">POIM!$E:$G,POIM!$Q:$Q</definedName>
    <definedName name="Z_44703FDB_B351_4F62_ABCF_EAA35D25F82B_.wvu.FilterData" localSheetId="3">POIM!$B$5:$AB$14</definedName>
    <definedName name="Z_61C44EA8_4687_4D4E_A1ED_359DF81A71FB_.wvu.Cols" localSheetId="3">POIM!$E:$G,POIM!$Q:$Q</definedName>
    <definedName name="Z_61C44EA8_4687_4D4E_A1ED_359DF81A71FB_.wvu.FilterData" localSheetId="3">POIM!$B$5:$AB$14</definedName>
    <definedName name="Z_64D2264B_4E86_4FBB_93B3_BEE727888DFE_.wvu.Cols" localSheetId="3">POIM!$E:$G,POIM!$Q:$Q</definedName>
    <definedName name="Z_6CC2252D_4676_4063_B0C5_167B37D80642_.wvu.FilterData" localSheetId="3">POIM!$B$5:$AB$14</definedName>
    <definedName name="Z_79FA8BE5_7D13_4EF3_B35A_76ACF1C0DF3C_.wvu.Cols" localSheetId="3">POIM!$E:$G,POIM!$Q:$Q</definedName>
    <definedName name="Z_83337B45_5054_4200_BF9E_4E1DC1896214_.wvu.Cols" localSheetId="3">POIM!$E:$G,POIM!$Q:$Q</definedName>
    <definedName name="Z_83337B45_5054_4200_BF9E_4E1DC1896214_.wvu.FilterData" localSheetId="3">POIM!$B$5:$AB$14</definedName>
    <definedName name="Z_8453577A_926D_4217_8932_6FE8F46A5D63_.wvu.FilterData" localSheetId="3">POIM!$B$5:$AB$14</definedName>
    <definedName name="Z_8C9F1640_F09D_482C_9468_7B83F0B08D65_.wvu.FilterData" localSheetId="3">POIM!$B$5:$AB$14</definedName>
    <definedName name="Z_90832C92_F64A_47A3_B902_442B1A066F81_.wvu.FilterData" localSheetId="3">POIM!$B$5:$AB$14</definedName>
    <definedName name="Z_9E851A6A_17B1_4E6F_A007_493445D427B8_.wvu.Cols" localSheetId="3">POIM!$E:$G,POIM!$Q:$Q</definedName>
    <definedName name="Z_9E851A6A_17B1_4E6F_A007_493445D427B8_.wvu.FilterData" localSheetId="3">POIM!$B$5:$AB$14</definedName>
    <definedName name="Z_A23DAD4C_1DE1_4EEE_B895_448842FF572B_.wvu.Cols" localSheetId="3">POIM!$F:$P</definedName>
    <definedName name="Z_A23DAD4C_1DE1_4EEE_B895_448842FF572B_.wvu.FilterData" localSheetId="3">POIM!$B$5:$AE$14</definedName>
    <definedName name="Z_B8EFA5E8_2E8C_450C_9395_D582737418AA_.wvu.Cols" localSheetId="3">POIM!$E:$G,POIM!$Q:$Q</definedName>
    <definedName name="Z_C4F2F848_6ED7_4758_A2CE_FBAC69284179_.wvu.FilterData" localSheetId="3">POIM!$B$5:$AB$14</definedName>
    <definedName name="Z_CA5BAC36_7E1D_42E0_9796_DFA0CE58E1BF_.wvu.FilterData" localSheetId="3">POIM!$B$5:$AB$14</definedName>
    <definedName name="Z_DB90939E_72BD_4CED_BFB6_BD74FF913DB3_.wvu.Cols" localSheetId="3">POIM!$E:$G,POIM!$Q:$Q</definedName>
    <definedName name="Z_DB90939E_72BD_4CED_BFB6_BD74FF913DB3_.wvu.FilterData" localSheetId="3">POIM!$B$5:$AB$14</definedName>
    <definedName name="Z_E10820C0_32CD_441A_8635_65479FE7CBA3_.wvu.Cols" localSheetId="3">POIM!$E:$G,POIM!$Q:$Q</definedName>
    <definedName name="Z_E1C13DC2_98C2_4597_8D1A_C9F2C3CA60EC_.wvu.Cols" localSheetId="3">POIM!$E:$G,POIM!$Q:$Q</definedName>
    <definedName name="Z_E4462EA5_1112_4F42_BE37_A867D6FC853C_.wvu.Cols" localSheetId="3">POIM!$E:$G,POIM!$Q:$Q</definedName>
    <definedName name="Z_E4462EA5_1112_4F42_BE37_A867D6FC853C_.wvu.FilterData" localSheetId="3">POIM!$B$5:$AB$14</definedName>
    <definedName name="Z_ECCC7D97_A0C3_4C50_BA03_A8D24BCD22BE_.wvu.Cols" localSheetId="3">POIM!$E:$G,POIM!$Q:$Q</definedName>
    <definedName name="Z_ECCC7D97_A0C3_4C50_BA03_A8D24BCD22BE_.wvu.FilterData" localSheetId="3">POIM!$B$5:$AB$14</definedName>
    <definedName name="Z_F36299A5_78E0_4C52_B3A4_19855E6D3EFF_.wvu.FilterData" localSheetId="3">POIM!$B$5:$AB$14</definedName>
    <definedName name="Z_F4C96D22_891C_4B3C_B57B_7878195B2E7E_.wvu.FilterData" localSheetId="3">POIM!$G$6:$Q$14</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R18" i="4" l="1"/>
  <c r="S18" i="4"/>
  <c r="T18" i="4"/>
  <c r="U18" i="4"/>
  <c r="V18" i="4"/>
  <c r="W18" i="4"/>
  <c r="X18" i="4"/>
  <c r="AA18" i="4"/>
  <c r="AB18" i="4"/>
  <c r="Q18" i="4"/>
  <c r="D22" i="10" l="1"/>
  <c r="C22" i="10"/>
  <c r="AK12" i="9"/>
  <c r="AJ12" i="9"/>
  <c r="AG12" i="9"/>
  <c r="AF12" i="9"/>
  <c r="AE12" i="9"/>
  <c r="AD12" i="9"/>
  <c r="AC12" i="9"/>
  <c r="AB12" i="9"/>
  <c r="AA12" i="9"/>
  <c r="Z12" i="9"/>
  <c r="Y12" i="9"/>
  <c r="X12" i="9"/>
  <c r="W12" i="9"/>
  <c r="V12" i="9"/>
  <c r="U12" i="9"/>
  <c r="T12" i="9"/>
  <c r="S12" i="9"/>
  <c r="X10" i="8"/>
  <c r="W10" i="8"/>
  <c r="V10" i="8"/>
  <c r="U10" i="8"/>
  <c r="S10" i="8"/>
  <c r="R10" i="8"/>
  <c r="Q10" i="8"/>
  <c r="P10" i="8"/>
  <c r="O10" i="8"/>
  <c r="T9" i="8"/>
  <c r="T10" i="8" s="1"/>
  <c r="AA18" i="7"/>
  <c r="Z18" i="7"/>
  <c r="W18" i="7"/>
  <c r="V18" i="7"/>
  <c r="U18" i="7"/>
  <c r="T18" i="7"/>
  <c r="S18" i="7"/>
  <c r="R18" i="7"/>
  <c r="L17" i="7"/>
  <c r="L16" i="7"/>
  <c r="L14" i="7"/>
  <c r="L13" i="7"/>
  <c r="L12" i="7"/>
  <c r="L11" i="7"/>
  <c r="L10" i="7"/>
  <c r="W121" i="5"/>
  <c r="V121" i="5"/>
  <c r="S121" i="5"/>
  <c r="R121" i="5"/>
  <c r="Q121" i="5"/>
  <c r="P121" i="5"/>
  <c r="O121" i="5"/>
  <c r="N121" i="5"/>
  <c r="E13" i="3"/>
  <c r="D13" i="3"/>
  <c r="C13" i="3"/>
  <c r="E13" i="2"/>
  <c r="D13" i="2"/>
  <c r="C13" i="2"/>
  <c r="E13" i="1"/>
  <c r="D13" i="1"/>
  <c r="C13" i="1"/>
</calcChain>
</file>

<file path=xl/sharedStrings.xml><?xml version="1.0" encoding="utf-8"?>
<sst xmlns="http://schemas.openxmlformats.org/spreadsheetml/2006/main" count="1878" uniqueCount="707">
  <si>
    <t>SITUAȚIA CENTRALIZATOARE A CONTRACTELOR SEMNATE 
JUDEȚUL BISTRIȚA NĂSĂUD</t>
  </si>
  <si>
    <t>Program</t>
  </si>
  <si>
    <t>Nr. contracte de finanțare</t>
  </si>
  <si>
    <t>Valoare UE (LEI)</t>
  </si>
  <si>
    <t>Valoare totală
(LEI)</t>
  </si>
  <si>
    <t>POIM</t>
  </si>
  <si>
    <t>POR</t>
  </si>
  <si>
    <t>POCU</t>
  </si>
  <si>
    <t>POC</t>
  </si>
  <si>
    <t>POCA</t>
  </si>
  <si>
    <t>POAT</t>
  </si>
  <si>
    <t>TOTAL</t>
  </si>
  <si>
    <t>Anumite contracte se implementează în mai multe județe sau la nivel național și nu se pot include</t>
  </si>
  <si>
    <t>SITUAȚIA CENTRALIZATOARE A CONTRACTELOR AFLATE ÎN DERULARE 
JUDEȚUL BISTRIȚA NĂSĂUD</t>
  </si>
  <si>
    <t>SITUAȚIA CENTRALIZATOARE A CONTRACTELOR FINALIZATE
JUDEȚUL BISTRIȚA NĂSĂUD</t>
  </si>
  <si>
    <t>LISTA PROIECTELOR CONTRACTATE  - PROGRAMUL OPERAȚIONAL  INFRASTRUCTURĂ MARE
JUDEȚUL BISTRIȚA NĂSĂUD</t>
  </si>
  <si>
    <t xml:space="preserve">Nr. </t>
  </si>
  <si>
    <t>Axă prioritară/Prioritate de investiţii/Obiectiv specific</t>
  </si>
  <si>
    <t>Titlu proiect</t>
  </si>
  <si>
    <t>cod SMIS</t>
  </si>
  <si>
    <t>Nr si data Contract de Finantare</t>
  </si>
  <si>
    <t>Tip apel/data lansarii /data inchidere apel de proiecte</t>
  </si>
  <si>
    <t>Nume beneficiar</t>
  </si>
  <si>
    <t>Rezumat proiect</t>
  </si>
  <si>
    <t>Data de începere a proiectului</t>
  </si>
  <si>
    <t>Data de finalizare a proiectului</t>
  </si>
  <si>
    <t>Rata de cofinanțare UE</t>
  </si>
  <si>
    <t xml:space="preserve">Regiune </t>
  </si>
  <si>
    <t>Județ</t>
  </si>
  <si>
    <t>Tip beneficiar</t>
  </si>
  <si>
    <t>Categorie de intervenție</t>
  </si>
  <si>
    <t xml:space="preserve">Valoare totala eligibila </t>
  </si>
  <si>
    <t>Valoarea eligibilă a proiectului (lei)</t>
  </si>
  <si>
    <t>Cheltuieli neeligibile</t>
  </si>
  <si>
    <t>Valoarea veniturilor nete generate (NFG)</t>
  </si>
  <si>
    <t>Total valoare proiect</t>
  </si>
  <si>
    <t>Stadiu proiect 
(în implementare / finalizat)</t>
  </si>
  <si>
    <t>Act aditional NR.</t>
  </si>
  <si>
    <t>Plăţi către beneficiari (lei)</t>
  </si>
  <si>
    <t>Fonduri UE</t>
  </si>
  <si>
    <t>Contribuția națională</t>
  </si>
  <si>
    <t>Contributia proprie a beneficiarului</t>
  </si>
  <si>
    <t>Contributie privata</t>
  </si>
  <si>
    <r>
      <rPr>
        <b/>
        <sz val="10"/>
        <rFont val="Calibri"/>
        <family val="2"/>
        <charset val="238"/>
      </rPr>
      <t>Contribuția națională</t>
    </r>
    <r>
      <rPr>
        <b/>
        <sz val="10"/>
        <color rgb="FFFF0000"/>
        <rFont val="Calibri"/>
        <family val="2"/>
        <charset val="238"/>
      </rPr>
      <t xml:space="preserve"> </t>
    </r>
  </si>
  <si>
    <t>Axa prioritară 1 Îmbunătăţirea mobilităţii prin dezvoltarea reţelei TEN-T și a metroului</t>
  </si>
  <si>
    <t>Sprijin pentru VO Bistrita</t>
  </si>
  <si>
    <t>47/11.10.2019</t>
  </si>
  <si>
    <t xml:space="preserve">CNAIR </t>
  </si>
  <si>
    <t>Obiectivul general al proiectului este asigurarea unei capacitati de circulatie adecvate si conditii corespuzatoare in vederea sporirii gradului de accesibilitate a zonei Municipiului Bistrita la reteaua TEN-T globala, cu efecte negative minime la nivelul mediului si ale ocuparii de terenuri. Realizarea proiectului va duce la imbunatatirea conditiilor de circulatie la nivel de retea rutiera nationala de transport, inclusiv sub aspect de siguranta rutiera, reducerea emisiilor poluante, reducerea costurilor de operare, raspunzind astfel cerintelor de dezvoltarea economica concretizata prin adaptarea retelei rutiere nationale la cererea reala de transport. Obiectivul general al proiectului este imbunatatirea competitivitatii economice a României prin dezvoltarea infrastructurii de transport care faciliteaza integrarea economica in UE, contribuind astfel la dezvoltarea pietii interne cu scopul de a crea conditiile pentru cresterea volumului investitiilor, promovarea transportului durabil si a coeziunii in reteaua de drumuri europene. Realizarea prezentului proiect - faza Studiu de Fezabilitate a variantei de ocolire Bistrita contribuie la indicatorul de rezultat 2S81 – Cerere de finanțare transmisă, spre analiză și aprobare, la AMPOIM/OIT.
Descrierea obiectivelor specifice ale proiectului
1	Elaborare Studiu de fezabilitate, in conformitate cu HG 907/2016</t>
  </si>
  <si>
    <t>28.02.2021
act aditional in lucru</t>
  </si>
  <si>
    <t>Nord-Vest</t>
  </si>
  <si>
    <t>Bistrita-Nasaud</t>
  </si>
  <si>
    <t>public</t>
  </si>
  <si>
    <t>in implementare</t>
  </si>
  <si>
    <t>Axa prioritară 3. Dezvoltarea infrastructurii de mediu în condiții de management eficient al resurselor, Obiectivul Specific 3.2. Creșterea nivelului de colectare și epurare a apelor uzate urbane, precum și a gradului de asigurare a alimentării cu apă potabilă a populației</t>
  </si>
  <si>
    <t>Fazarea proiectului Extinderea și modernizarea infrastructurii de apă și apă uzată în județul Bistrița-Năsăud</t>
  </si>
  <si>
    <t>35/31.03.2017</t>
  </si>
  <si>
    <t>SC Aquabis SA</t>
  </si>
  <si>
    <t xml:space="preserve">În cadrul proiectului sunt prevăzute lucrări pentru stații de tratare a apei noi, conducte de aducțiune principale, extinderea sistemului de distribuție a apei, stații de pompare noi, extinderea si reabilitarea rețelei de canalizare, stații de epurare noi si reabilitate, cu tratare avansata (pentru o populație echivalenta de 131.000 le, 21.000 le, 20.000 le si 12.000 le) si o alta stație cu tratare secundara, pentru 7.000 le. Beneficiari ai proiectului sunt aprox 134.101 locuitori.Prin finanțarea actuală se vor realiza:
- o stație noua de tratare a apei la Beclean
- o zona de captare reabilitata, cu o mica stație de tratare a apei
- extindere a rețelei de distribuție a apei pe o lungime de aprox 60 km
- reabilitare rețele de distribuție a apei pe o lungime de aprox 32 km
- extindere aducțiuni pe o lungime de aprox 52 km
- reabilitare aducțiuni pe o lungime de aprox 28 km
- 5 stații de pompare a apei potabile
- 9 rezervoare de înmagazinare a apei noi si 5 rezervoare reabilitate
</t>
  </si>
  <si>
    <t>31.03.2017 (data semnare CF)</t>
  </si>
  <si>
    <t>28.02.2022</t>
  </si>
  <si>
    <t>Regiunea 6 Nord-Vest</t>
  </si>
  <si>
    <t>Bistrita Nasaud</t>
  </si>
  <si>
    <t>Organisme publice cf legii 64/2009</t>
  </si>
  <si>
    <t>017, 018, 021, 022</t>
  </si>
  <si>
    <t>SPRIJIN PENTRU PREGATIREA APLICATIEI DE FINANTARE SI A
DOCUMENTATIILOR DE ATRIBUIRE PENTRU PROIECTUL REGIONAL DE
DEZVOLTARE A INFRASTRUCTURII DE APA SI APA UZATA DIN JUDETUL
BISTRITA- NASAUD IN PERIOADA 2014-2020</t>
  </si>
  <si>
    <t>61/24.05.2017</t>
  </si>
  <si>
    <t>SC AQUABIS SA</t>
  </si>
  <si>
    <t>Obiective specifice:Pregătirea aplicației de finanțare inclusiv a documentelor suport (Studiu de Fezabilitate, Analiza Cost Beneficiu etc);Asigurarea sprijinului necesar pe parcursul evaluării fezabilitătii proiectului propus (tehnică, economică, financiară, mediu, etc.)Realizarea documentațiilor de atribuire pentru contractele de lucrări și achiziții echipamente rezultate din planul de achiziții care trebuie sa fie parte a studiului de fezabilitate;Organizarea a cel putin două seminarii (workshopuri) de prezentare a Studiului de Fezabilitate și a Documentatiilor de atribuire.</t>
  </si>
  <si>
    <t>24.05.2017 (data semnare CF)</t>
  </si>
  <si>
    <t>31.07.2021</t>
  </si>
  <si>
    <t>Proiectul regional de dezvoltare a infrastructurii de apă și apă uzată din județul Bistrița-Năsăud</t>
  </si>
  <si>
    <t>314/24.03.2020</t>
  </si>
  <si>
    <t>Necompetitiv (cu depunere continuă, pe bază de liste de proiecte preidentificate)</t>
  </si>
  <si>
    <t>AQUABIS SA</t>
  </si>
  <si>
    <t>Îmbunataþirea infrastructurii de apa si apa uzata din judeþul Bistriþa-Nasaud prin extinderea serviciului de alimentare cu apa potabila, controlata microbiologic, în condiþii de siguranþa si protecþie a sanataþii în localitaþi care au peste 50 de locuitori si asigurarea colectarii si epurarii apelor uzate pentru aglomerarile mai mari de 2000 l.e. pentru conformarea cu cerintele directivelor europene privind calitatea apei destinate consumului uman (Directiva 98/83/CE) si epurarea apelor uzate (Directiva 91/271/EEC).
Obiectivul general al Proiectului este acela de a contribui la îndeplinirea indicatorilor Axei Prioritare 3 - Dezvoltarea infrastructurii de mediu în condiþii de management eficient al resuselor din cadrul Programului Operaþional Infrastuctura Mare.</t>
  </si>
  <si>
    <t>01.02.2020 (CF SEMNAT IN 24.03.20200</t>
  </si>
  <si>
    <t>31.12.2023</t>
  </si>
  <si>
    <t>Organisme publice cf legii 64/2019</t>
  </si>
  <si>
    <t>017, 018, 021, 035</t>
  </si>
  <si>
    <t>REALIZAREA UNITĂȚII DE PRODUCERE A ENERGIEI TERMICE DIN BIOMASĂ ȘI A REȚELEI DE DISTRIBUȚIE A ENERGIEI TERMICE DIN COMUNA MAIERU, JUD. BISTRIȚA-NĂSĂUD</t>
  </si>
  <si>
    <t>382/08.10.2020</t>
  </si>
  <si>
    <t>Necompetitiv (cu depunere continuă, pe bază de liste de proiecte preidentificate)/19.04.2016/01.02.2021</t>
  </si>
  <si>
    <t>Comuna Maieru</t>
  </si>
  <si>
    <t>Obiective
Extindere retea publica de apa potabila, canalizare ape uzate si statie de epurare, modernizare drumuri comunale si strazi, infiintare camin de batrani in localitatea Maieru, modernizare si dotare camin cultural Anies comuna Maieru, judetul Bistrita-Nasaud
Extindere reþea publica de apa potabila
Racordarea locuinþelor la canalizare
Epurarea apelor uzate
Modernizare drumuri comunale în lungime de 1280 m
Dotarea caminului de batrâni cu paturi, aparatura electrocasnica, sala de mese, centrala pe lemne
Dotari aparatura electonica, scaune, sala spectacole la camin cultural Anies</t>
  </si>
  <si>
    <t>01.05.2016 (CF SEmnat in  08.10.2020)</t>
  </si>
  <si>
    <t>31.10.2021</t>
  </si>
  <si>
    <t>Regiunea 5 Vest</t>
  </si>
  <si>
    <t>privat</t>
  </si>
  <si>
    <t>013</t>
  </si>
  <si>
    <t>Axa prioritară 6. Promovarea energiei curate si eficientei
energetice în vederea susþinerii unei economii cu emisii scazute de carbon. OS 6.1 Cresterea productiei de energie din resurse regenerabile mai putin exploatate - productie</t>
  </si>
  <si>
    <t>Realizarea unității de producere a energiei termice din biomasă și realizarea rețelei de distribuție a energiei termice din comuna Tîrlișua, jud. Bistrița-Năsăud</t>
  </si>
  <si>
    <t>493/16,02,2021</t>
  </si>
  <si>
    <t>COMUNA TÎRLIŞUA</t>
  </si>
  <si>
    <t>Proiectul propus vizeaza promovarea unei investitii in domeniul energiei curate si a eficientei energetice in vederea asigurarii contributiei la obiectivele Strategiei Europa 2020. 
Obiectivul general este cresterea puterii instalate de producere a energiei termice si electrice din resurse regenerabile mai putin exploatate, respectiv biomasa, in comuna Tirlisua, contribuind astfel la realizarea indicatorului de rezultat si la tinta prevazuta in POIM, 2S53.
 Productia bruta de energie primara din surse regenerabile mai putin utilizate in cazul proiectului propus este de 83,9 tep/an, astfel creste ponderea pe care o are energia regenerabila in totalul consumului de energie primara.Investitia are ca rezultat o capacitate noua de productie de energie in cogenerare, prin modernizarea sistemului de producere si distribuire a energiei termice existent (centrale termice individuale si retea termica pentru primarie si sala de sport) si adaugarea componentei de producere a energiei electrice, contribuind astfel la obiectivele specifice ale POIM si ale axei prioritare 6. In urma proiectului in comuna se va trece de la producerea individuala a energiei termice la nivel de cladire, la producerea intr-o singura unitate din care se transporta si se distribuie catre toate cladirile (un singur utilizator - comuna, cu mai multe cladiri).</t>
  </si>
  <si>
    <t>28.09.2016</t>
  </si>
  <si>
    <t>31.05.2023</t>
  </si>
  <si>
    <t>Axa prioritară 6,  Promovarea energiei curate şi eficienţei energetice în vederea susținerii unei economii cu emisii scăzute de carbon; O.S. 6.2 Reducerea consumului de energie la nivelul consumatorilor industriali</t>
  </si>
  <si>
    <t>Aplicație de Smart Metering consumuri utilități</t>
  </si>
  <si>
    <t>173/03.05.2018</t>
  </si>
  <si>
    <t>Necompetitiv cu depunere continuă,</t>
  </si>
  <si>
    <t>COMELF S.A.</t>
  </si>
  <si>
    <t>Obiectivul general al proiectului:cresterea competitivitatii COMELF SA prin modificarea fundamentala a fluxurilor de fabricatie existente,
prin reorganizare, reamplasare de echipamente si achizitia de noi echipamente si tehnologii moderne care sa permita adaptarea
productiei la cerintele pietei si crearea de noi locuri de munca.
Obiectivele specifice ale proiectului:
• Cresterea cifrei de afaceri cu 64,10%, dupa primii 5 ani de la implementarea proiectului raportata la anul 2010
• Crearea a 196 noi locuri de munca la finalizarea proiectului
• Cresterea exportului cu 74% dupa cinci ani de la implementare</t>
  </si>
  <si>
    <t>01.10.2016 ( CF semnat la data de 03,05,2018)</t>
  </si>
  <si>
    <t xml:space="preserve">31.10.2019
</t>
  </si>
  <si>
    <t>011,012,015,019</t>
  </si>
  <si>
    <t>contract finalizat</t>
  </si>
  <si>
    <t>OS 9.1 Creșterea capacității de gestionare a crizei sanitare COVID-19 - LESS</t>
  </si>
  <si>
    <t>Sprijin pentru persoanele vulnerabile</t>
  </si>
  <si>
    <t>322/21.07.2020</t>
  </si>
  <si>
    <t>MUNICIPIUL BISTRIŢA</t>
  </si>
  <si>
    <t>Obiectivul general al proiectului: contribuie la realizarea prioritatilor 2 si 3 din cadrul Strategiei Nationale de Imbunatatire a Situatiei Romilor, in domeniul sanatatii, de a dezvolta si acorda servicii medicale care sa raspunda nevoilor de sanatate ale comunitatii de romi din localitatea componenta Sarata, in vederea cresterii calitatii vietii.
Obiectiv specific 1: infiintarea unei unitati mobile pentru furnizare de servicii medicale, comunitatii de etnie roma, localitatea componenta
Sarata, municipiul Bistrita, in termen de 5 luni de la inceperea proiectului.
Obiectiv specific 2: furnizarea de servicii medicale si consiliere, pentru un numar 295 de persoane de etnie roma, incepand cu luna a 5-a
de implementare a proiectului.</t>
  </si>
  <si>
    <t>01.03.2020(CFsemnat in 21.07.2020)</t>
  </si>
  <si>
    <t>30.04.2021</t>
  </si>
  <si>
    <t>Creșterea capacității Spitalului Județean de Urgență Bistrița de gestionare a crizei sanitare COVID-19</t>
  </si>
  <si>
    <t>421/02.12.2020</t>
  </si>
  <si>
    <t>JUDEȚUL BISTRIȚA-NĂSĂUD</t>
  </si>
  <si>
    <t>01.02.2020</t>
  </si>
  <si>
    <t>Regiunea 6 Nord-Vest;</t>
  </si>
  <si>
    <t>Axa Prioritară 9, Protejarea sănătății populației în contextul pandemiei cauzate de COVID-19/    Obiectivul Specific  9.1, Creșterea capacității de gestionare a crizei sanitare COVID 19 
LESS</t>
  </si>
  <si>
    <t>Creșterea capacității de gestionare a crizei sanitare Covid-19 în cadrul Spitalului Orășenesc Beclean, orașul Beclean, județul Bistrița-Năsăud</t>
  </si>
  <si>
    <t>141409</t>
  </si>
  <si>
    <t>507/29.03.2021</t>
  </si>
  <si>
    <t>SPITALUL ORĂȘENESC BECLEAN</t>
  </si>
  <si>
    <t>15.09.2020</t>
  </si>
  <si>
    <t>31.12.2021</t>
  </si>
  <si>
    <t>LISTA PROIECTELOR CONTRACTATE  - PROGRAMUL OPERAȚIONAL  REGIONAL
JUDEȚUL BISTRIȚA NĂSĂUD</t>
  </si>
  <si>
    <t>Nr. crt.</t>
  </si>
  <si>
    <t>Axă prioritară/ Prioritate de investiţii</t>
  </si>
  <si>
    <t>Cod SMIS</t>
  </si>
  <si>
    <t>Denumire beneficiar</t>
  </si>
  <si>
    <t>Localitate</t>
  </si>
  <si>
    <t>Valoarea ELIGIBILĂ a proiectului (LEI)</t>
  </si>
  <si>
    <t xml:space="preserve">Finanțare acordată </t>
  </si>
  <si>
    <t>Contribuția proprie a beneficiarului</t>
  </si>
  <si>
    <t>Contribuție privată</t>
  </si>
  <si>
    <t>Buget național</t>
  </si>
  <si>
    <t>POR/2016/5/5.1/1</t>
  </si>
  <si>
    <t>Restaurarea Bisericii Evanghelice CA Bistrita in vederea introducerii sale in circuitul turistic international</t>
  </si>
  <si>
    <t>UAT Bistrita in parteneriat cu Parohia Evanghelica CA Bistrita</t>
  </si>
  <si>
    <t>Dezvoltarea turismului in municipiul Bistrita, prin conservarea, protectia si valorificarea durabila a patrimoniului cultural national – Biserica Evanghelica, in vederea stimularii cresterii calitatii vietii in comunitate.</t>
  </si>
  <si>
    <t>NORD-VEST</t>
  </si>
  <si>
    <t>BISTRITA-NASAUD</t>
  </si>
  <si>
    <t>Bistrita</t>
  </si>
  <si>
    <t>APL</t>
  </si>
  <si>
    <t>In implementare</t>
  </si>
  <si>
    <t>POR/2016/2/2.1.A</t>
  </si>
  <si>
    <t>Achizitie linie productie tamplarie aluminiu si pereti cortina</t>
  </si>
  <si>
    <t xml:space="preserve">MASTER PROD INTERNATIONAL SRL </t>
  </si>
  <si>
    <t>Creşterea competivităţii şi consolidarea pe piaţă a societăţii Master Prod Internaţional SRL, prin realizarea de tâmplărie metalică.</t>
  </si>
  <si>
    <t>PRIVAT</t>
  </si>
  <si>
    <t>finalizat</t>
  </si>
  <si>
    <t>Modernizarea activităţii de producţie la SC LIVENZA SRL prin achiziţie de utilaje</t>
  </si>
  <si>
    <t>LIVENZA SRL</t>
  </si>
  <si>
    <t>Cresterea competitivitatii societatii SC LIVENZA SRL, in vederea consolidarii pozitiei pe piata, contribuind astfel la dezvoltarea si modernizarea sectorului industrial de constructii.</t>
  </si>
  <si>
    <t>Sangeorz-Băi</t>
  </si>
  <si>
    <t>Ianny`s Kids Play – centru multifunctional de educatie prin joc</t>
  </si>
  <si>
    <t>PASCAL COM SRL</t>
  </si>
  <si>
    <t>Cresterea competitivitatii SC PASCAL COM SRL prin construirea, dotarea si utilarea primului centru de joaca multifunctional din judetul Bistrita-Nasaud, care ofera activitati recreativ-educative si distractive integrate de tip indoor si de tip outdoor pentru copiii cu varste cuprinse intre 3-12 ani</t>
  </si>
  <si>
    <t>Dezvoltarea activitatii de productie la SC LARIOFAM PRODCOM SRL, prin achizitie de utilaje</t>
  </si>
  <si>
    <t>LARIOFAM PRODCOM SRL</t>
  </si>
  <si>
    <t xml:space="preserve">Cresterea competitivitatii societatii LARIOFAM PRODCOM SRL in vederea consolidarii pozitiei pe piata. Achizitia unui numar de 2 utilaje pana la sfarsitul implementarii
</t>
  </si>
  <si>
    <t>Sângeorz-Bai</t>
  </si>
  <si>
    <t>Dezvoltarea SC Miromat Video SRL cu scopul de a-i crește competitivitatea prin achiziționarea de echipamente performante și prin creșterea numărului de angajați</t>
  </si>
  <si>
    <t>MIROMAT VIDEO S.R.L.</t>
  </si>
  <si>
    <t>Creşterea competitivităţii firmei S.C. MIROMAT VIDEO S.R.L., ca urmare a introducerii de noi tehnologii moderne în procesele de lucru a societăţii, prin achiziţionarea de echipamente şi aparatură tehnologică specializată.</t>
  </si>
  <si>
    <t>Dezvoltarea activitatii de constructii la SC TRANSILVANIA GRAND CONSTRUCT SRL prin achizitie utilaje</t>
  </si>
  <si>
    <t>TRANSILVANIA GRAND CONSTRUCT SRL</t>
  </si>
  <si>
    <t>Cresterea competitivitatii societatii Transilvania Grand Construct SRL, in vederea consolidarii pozitiei pe piata, contribuind astfel la dezvoltarea si modernizarea sectorului industrial de productie a betonului,</t>
  </si>
  <si>
    <t>Inovarea fluxului tehnologic a firmei SC ASIX -RO PRODCOM SRL prin achiziția de echipamente moderne</t>
  </si>
  <si>
    <t>ASIX -RO PRODCOM SRL</t>
  </si>
  <si>
    <t>Creşterea competitivităţii firmei S.C. ASIX-RO PRODCOM S.R.L., ca urmare a introducerii de noi tehnologii moderne în procesele de lucru a societăţii, prin achiziţionarea de echipamente şi utilaje tehnologice specializate.</t>
  </si>
  <si>
    <t>Cresterea competitivitatii Nicoratex SRL prin achizitia de utilaje noi</t>
  </si>
  <si>
    <t>NICORATEX S.R.L.</t>
  </si>
  <si>
    <t>Creşterea competitivităţii Nicoratex SRL, ca urmare a achiziţei de echipamente şi utilaje noi, care încorporează tehnologii moderne.</t>
  </si>
  <si>
    <t>Achizitie de utilaje si echipamente la SC SANELUXMAR CONSTRUCT SRL</t>
  </si>
  <si>
    <t>SANELUXMAR CONSTRUCT SRL</t>
  </si>
  <si>
    <t>Infiintarea si consolidarea pozititiei pe piata a unei unitati de productie profile pentru sisteme de ghips carton la punctul de lucru al societatii din Mun Bistrita, Str Tarpiului nr 40, prin achizitia unei linii productie profile pentru sisteme gipscarton (1 buc) si a unei linii productie cornier pentru sisteme gipscarton (1 buc) .</t>
  </si>
  <si>
    <t>Modernizare laboratorul dentar Dentehnica</t>
  </si>
  <si>
    <t>DENTEHNICA SRL</t>
  </si>
  <si>
    <t>Cresterea competivitatii si consolidarea pe piata a societatii Dentehnica SRL. prin realizarea de lucrari protetice dentare cu echipamente de ultima tehnologie.</t>
  </si>
  <si>
    <t>Creșterea competitivității societății Best Ernst S.R.L. prin achiziționarea de echipamente de ultimă generație utilizate în prestarea serviciilor fotografice</t>
  </si>
  <si>
    <t>BEST ERNST SRL</t>
  </si>
  <si>
    <t>Creşterea competitivităţii societăţii comerciale BEST ERNST S.R.L. implementând planul de investiţii care cuprinde echipamente multifuncţionale de ultima generaţie, eficiente energetic într-o perioadă de 6 luni.</t>
  </si>
  <si>
    <t>Achizitie de utilaje si echipamente la SC SANA HABITAS SRL</t>
  </si>
  <si>
    <t>SANA HABITAS SRL</t>
  </si>
  <si>
    <t>Cresterea competititivitatii prin achizitia unui centru de prelucrare cu control numeric si a unui compresor, impreuna cu software de proiectare CAD 3D si software programare CAM pentru utilaje CNC.</t>
  </si>
  <si>
    <t>Cresterea competitivitatii SC PPP AUTOSERVICE SRL prin retehnologizare si achizionare de noi echipamente</t>
  </si>
  <si>
    <t>PPP AUTOSERVICE SRL</t>
  </si>
  <si>
    <t>Cresterea competitivitatii si consolidarea pozitiei pe piata a SC PPP AUTOSERVICE SRL prin dotarea cu echipamente moderne care sa ofere servicii integrate de diagnoza, intretinere si reparatii auto profesionale persoanelor fizice si operatorilor economici locali din judetul Bistrita-Nasaud.</t>
  </si>
  <si>
    <t>POR/2016/3/3.1/A/1</t>
  </si>
  <si>
    <t>Imbunatatirea eficientei energetice a blocurilor de locuinte - Bistrita 7</t>
  </si>
  <si>
    <t xml:space="preserve">UAT Mun. Bistrita </t>
  </si>
  <si>
    <t>Obiectiv general al proiectului propus spre finantare este cresterea eficientei energetice a blocurilor de locuinte din municipiul Bistrita, prin reabilitarea termica a acestora, in vederea reducerii emisiilor de dioxid de carbon si a volumului de energie primara consumata</t>
  </si>
  <si>
    <t>Imbunatatirea eficientei energetice a blocurilor de locuinte - Bistrita 6</t>
  </si>
  <si>
    <t>Imbunatatirea eficientei energetice a blocurilor de locuinte - Bistrita 8</t>
  </si>
  <si>
    <t>Imbunatatirea eficientei energetice a blocurilor de locuinte - Bistrita 16</t>
  </si>
  <si>
    <t>Imbunatatirea eficientei energetice a blocurilor de locuinte - Bistrita 13</t>
  </si>
  <si>
    <t>Imbunatatirea eficientei energetice a blocurilor de locuinte - Bistrita 10</t>
  </si>
  <si>
    <t>Imbunatatirea eficientei energetice a blocurilor de locuinte - Bistrita 12</t>
  </si>
  <si>
    <t>POR/2016/6/6.1/1</t>
  </si>
  <si>
    <t>Modernizare DJ 172D: Muresenii Bargaului (DN 17) - Lac Colibita - Colibita - Bistrita Bargaului (DN17) - (DN17) Josenii Bargaului - Stramba - Ilva Mica (DN17D) -Poiana Ilvei - Magura Ilvei - Ilva Mare - Lunca Ilvei - Limita jud. Suceava, jud. Bistrita-Nasaud, Lot 2, Lot 3, Lot 4</t>
  </si>
  <si>
    <t>UAT jud. Bistrita-Nasaud in parteneriat cu Comunele Bistrita Bargaului, Prudu Bargaului, Josenii Bargaului, Ilva Mica, Poiana Ilvei, Magura Ilvei si Maieru</t>
  </si>
  <si>
    <t xml:space="preserve">Îmbunătăţirea infrastructurii serviciilor de sănătate în judeţul Bistriţa-Năsăud, ca şi cadru necesar pentru crearea premiselor asigurării unor servicii publice esenţiale pentru populaţie, la standarde europene. </t>
  </si>
  <si>
    <t>Jud. Bistrita-Nasaud</t>
  </si>
  <si>
    <t>Cresterea eficientei energetice a blocurilor de locuinte din orasul Nasaud, jud Bistrita-Nasaud - etapa 1, Nasaud, jud Bistrita-Nasaud</t>
  </si>
  <si>
    <t>UAT Oras Nasaud</t>
  </si>
  <si>
    <t>Obiectivul general al proiectului il preprezinta reabilitarea termica a 9 blocuri de locuinte situate in orasul Nasaud, jud.Bistrita- Nasaud.</t>
  </si>
  <si>
    <t>Nasaud</t>
  </si>
  <si>
    <t>Reabilitarea si restaurarea castelului din localitatea Posmus, judetul Bistrita-Nasaud</t>
  </si>
  <si>
    <t>CJ Bistrita-Nasaud</t>
  </si>
  <si>
    <t>Pastrarea si valorificarea patrimoniului cultural al judetului Bistrita-Nasaud si a identitatii culturale prin restaurarea, reabilitarea si redarea imaginii originale a castelului Teleki din Posmus si atragerea de vizitatori</t>
  </si>
  <si>
    <t>Posmus</t>
  </si>
  <si>
    <t>Construire hala si achizitie utilaje pentru desfasurarea activitatii de constructii a SC Flaely Grup SRL</t>
  </si>
  <si>
    <t>FLAELY GRUP SRL</t>
  </si>
  <si>
    <t xml:space="preserve">Scopul este ca prin asigurarea unui spatiu pentru desfasurarea activitatii companiei, inzestrare tehnologica specifica, si prin cresterea
numarului de angajati, firma sa-si dezvolte activitatea de constructii a cladirilor rezidentiale si nerezidentiale.
</t>
  </si>
  <si>
    <t>POR102/2/2/</t>
  </si>
  <si>
    <t>Ambalaje pentru viitor</t>
  </si>
  <si>
    <t>PLASTINVEST PROD SRL</t>
  </si>
  <si>
    <t>Creşterea productivităţii muncii cu 8% în primul an de operare a proiectului, prin investiţii în echipamente noi pentru îmbunătăţirea competitivităţii economice.  Activităţile prin care se urmăreşte atingerea obiectivelor propuse, vizează achiziţia unei maşini de imprimat flexografică cu tambur central (8 staţii grafice) si certificarea conform standardelor de calitate internaţionale specifice.</t>
  </si>
  <si>
    <t>Trăinicia ambalajului</t>
  </si>
  <si>
    <t>GOLDPLAST SA</t>
  </si>
  <si>
    <t>Diversificarea producţiei prin investiţii în 5 active fixe de ultimă generaţie, 2 sisteme solare apă caldă menajeră, 1 sistem iluminat LED, 1 sistem informatic producţie şi 1 program informatic management şi analiză clienţi</t>
  </si>
  <si>
    <t xml:space="preserve">Bistrita </t>
  </si>
  <si>
    <t>Achizitie de utilaje la SC MEGATITAN SRL</t>
  </si>
  <si>
    <t>MEGATITAN SRL</t>
  </si>
  <si>
    <t>Achizitionarea urmatoarelor utilaje si echipamente: Masina de debitare cu laser 1 (1 buc), Masina de debitare cu laser 2 (1 buc); Masina de indoit (1 buc); Sistem panouri solare cu montaj aferent (1 set); Software (2 buc), Aceste investitii vo permite realizarea unei noi game de produse, in cadrul societatii Megatital SRL, care sa se alature portofoliului existent al societatii. Astfel, societatea va putea produce piese de mobila din metal pentru birouri si magazine.</t>
  </si>
  <si>
    <t>Beclean</t>
  </si>
  <si>
    <t>Diversificarea producției prin achiziția de active corporale și necorporale în scopul creșterii productivității muncii la PRODIMA SRL Bistrița</t>
  </si>
  <si>
    <t>PRODIMA SRL</t>
  </si>
  <si>
    <t xml:space="preserve">Creşterea competitivităţii, a productivităţii muncii şi îmbunătăţirii potenţialului de export, în scopul dezvoltării afacerii şi obţinerii de profit. Diversificarea producţiei prin introducerea în fabricaţie a minim 3 linii produse noi în următorii 5 ani pe un nou domeniu de activitate
</t>
  </si>
  <si>
    <t>Energia de mâine - inovația de azi</t>
  </si>
  <si>
    <t>RCB ELECTRO 97 SA</t>
  </si>
  <si>
    <t>Diversificarea producţiei, inclusiv extinderea capacităţii, prin investiţii în 6 active fixe de ultimă generaţie, 1 sistem iluminat LED, 1 sistem de panouri solare şi un software pentru gestionarea producţiei. 2. Creşterea vizibilităţii şi a prezenţei în piaţă prin participarea la un târg internaţional, certificarea sistememului de management al calitatii ISO 9001 şi certificarea produselor.</t>
  </si>
  <si>
    <t>Investitie initiala in cadrul societatii Belco Avia care duce la diversificarea productiei</t>
  </si>
  <si>
    <t>BELCO AVIA SRL</t>
  </si>
  <si>
    <t>Diversificarea producţiei societăţii BELCO AVIA SRL prin introducerea unor produse care nu au fost anterior fabricate de către societate în unitatea vizată de investiţie, dar si imbunătăţirea proceselor productive prin inovarea în cadrul fluxului tehnologic productiv prin achizitia de active corporale si necorporale</t>
  </si>
  <si>
    <t>Livezile</t>
  </si>
  <si>
    <t>Dezvoltarea activității POLIMED COM SRL prin achiziția de utilaje de producție de ultimă generație pentru diversificarea gamei de produse, cu crearea de noi locuri de muncă</t>
  </si>
  <si>
    <t>POLIMED COM SRL</t>
  </si>
  <si>
    <t>Obiectivul specific este diversificarea activitatii POLIMED prin achizitia unei linii tehnologice performante de fabricare a articolelor de ambalaj din material palstic (pungi), cu efect in extinderea gamei de produse si cresterea calitatii acestora, pentru a face fata noilor conditii concurentiale de piata din Romania.</t>
  </si>
  <si>
    <t>Inovatia de produs - premisa pentru cresterea competitivitatii economice a SC PROTERM-LINE SRL</t>
  </si>
  <si>
    <t>PROTERM-LINE SRL</t>
  </si>
  <si>
    <t>Cresterea competitivitatii economice a SC PROTERM- LINE SRL prin imbunatatirea capacitatii de dezvoltare a unui produs nou, inalt tehnologizat – fete usi de mobilier din MDF infoliate, laminate, mat sau lucios, certificat din punct de vedere al calitatii</t>
  </si>
  <si>
    <t>Construire spații de producție și achiziție de active corporale și necorporale în scopul creșterii productivității muncii la Datacor S.R.L. Bistrița</t>
  </si>
  <si>
    <t>DATACOR SRL</t>
  </si>
  <si>
    <t>Creşterea competitivităţii  DATACOR, a productivităţii muncii şi îmbunătăţirii potenţialului de export, în scopul dezvoltării afacerii şi obţinerii de profit, prin crearea unei capacităţii cu productivitate ridicata pentru fabricarea de seturi de cabluri optice sau ansambluri cu conectori sau alte accesorii, până în anul 2020.</t>
  </si>
  <si>
    <t>POR/2016/6/6.1/2</t>
  </si>
  <si>
    <t>MODERNIZARE DJ172D: MURESENII BÂRGAULUI (DN17) - LAC COLIBITA – COLIBITA - BISTRITA BÂRGAULUI (DN17) - (DN17) JOSENII BÂRGAULUI - STRÂMBA - ILVA MICA (DN17D) - POIANA ILVEI - MAGURA ILVEI - ILVA MARE - LUNCA ILVEI - LIMITA JUD. SUCEAVA, JUD. BISTRITA-NASAUD, LOT 1, TRONSON 2</t>
  </si>
  <si>
    <t>JUDETUL BISTRITA-NASAUD</t>
  </si>
  <si>
    <t>Creşterea gradului de accesibilitate la reţeaua TEN-T a unor zone rurale ale judeţului Bistriţa-Năsăud situate în proximitatea drumului european E 58 (DN 17), prin intermediul căruia se asigură conectivitatea indirectă la coridoarele TEN-T, prin modernizarea unui tronson de drum judeţean continuu a DJ 172D ( lot 1, tronson 2).</t>
  </si>
  <si>
    <t>Judetul Bistrita-Nasaud</t>
  </si>
  <si>
    <t>Achizitie de utilaje la MEXALITE PROD.COM. SRL</t>
  </si>
  <si>
    <t>MEXALITE PROD.COM. SRL</t>
  </si>
  <si>
    <t>Cresterea si diversificarea capacitatii de productie a societatii prin dotarea cu utilaje</t>
  </si>
  <si>
    <t xml:space="preserve">Achizitia de utilaje pentru sapaturi de fundare la constructii </t>
  </si>
  <si>
    <t>CMP BUILDING SRL</t>
  </si>
  <si>
    <t>Dezvoltarea firmei CMP BUILDING SRL prin diversificarea gamei de activitati economice desfasurate, cu scopul de a deveni un actor important pe piata de constructii in domeniul lucrarilor de constructii cladiri civile si industriale</t>
  </si>
  <si>
    <t>Dezvoltarea Activitatii SC INDEMINAREA PRODCOM S.R.L</t>
  </si>
  <si>
    <t>INDEMINAREA PRODCOM SRL</t>
  </si>
  <si>
    <t>Scopul proiectului este de a optimiza şi îmbunatăţi fluxul tehnologic existent prin achiziţionarea unor echipamente cu un nivel de eficienţă energetică ridicat</t>
  </si>
  <si>
    <t>Dezvoltarea activitatii de productie la SC Good Forest SRL Loc. Romuli, jud. Bistrita Nasaud</t>
  </si>
  <si>
    <t>GOOD-FOREST S.R.L.</t>
  </si>
  <si>
    <t>cresterea competitivitatii societatii Good Forest SRL, in vederea dezvoltarii pozitiei pe piata prin consolidarea unor competente superioare concurentei, prin achizitia unui numar de 4 echipamente /1 activ necorporal / 1 serviciu de certificare sistem de management/ 1 serviciu de
certificare produs</t>
  </si>
  <si>
    <t>Romuli</t>
  </si>
  <si>
    <t>Construire cladire de birouri</t>
  </si>
  <si>
    <t>PROCON DACRIS S.R.L.</t>
  </si>
  <si>
    <t>Introducerea unui numar de trei servicii noi si totodata inovarea proceselor serviciilor oferite în prezent ca urmare a construirii unui nou punct de lucru modern, echipat cu o serie de active de ultima generaþie</t>
  </si>
  <si>
    <t>Achizitie utilaje pentru prelucrarea lemnului in cadrul SC LILIODENDRON TULIP SRL</t>
  </si>
  <si>
    <t>LILIODENDRON TULIP SRL</t>
  </si>
  <si>
    <t>Investitia are ca obiectiv principal dezvoltarea activitatii de productie si a unei noi game de produse, prin achizitia unui numar de 11 noi utilaje</t>
  </si>
  <si>
    <t>Achiziție echipamente tehnologice stație ITP</t>
  </si>
  <si>
    <t>SMARTTEC MOTORS SRL</t>
  </si>
  <si>
    <t>Prestarea unei game de servicii noi, integrate intr-un sistem inovativ asistat de calculator, prin achizitia de echipamente de ultima generatie pentru efectuarea inspectiei tehnice periodice, conform normelor in vigoare</t>
  </si>
  <si>
    <t>CONSTRUIRE ȘI DOTARE PENSIUNE TURISTICĂ ”PERLA CORMAIȚEI”</t>
  </si>
  <si>
    <t>PERLA CORMAIȚEI SRL</t>
  </si>
  <si>
    <t>Infiintarea unei structuri de cazare turistica de tip pensiune, cu o capacitate de cazare de 14 persoane,  amplasata in localitatea Sangeorz-Bai</t>
  </si>
  <si>
    <t>ACHIZIȚIA DE UTILAJE PENTRU LUCRĂRI DE CONSTRUCȚIE A PROIECTELOR UTILITARE PENTRU FLUIDE</t>
  </si>
  <si>
    <t>MAGNETIC B-N COM SRL</t>
  </si>
  <si>
    <t>Diversificarea gamei de activitati economice, prin  achizitia a 5 echipamente tehnologice cu scopul realizarii de lucrari de constructii cladiri civile si industriale</t>
  </si>
  <si>
    <t>Bistriþa</t>
  </si>
  <si>
    <t>Dianova Instal - Competitivitate prin servicii integrate de proiectare</t>
  </si>
  <si>
    <t>DIANOVA INSTAL SRL</t>
  </si>
  <si>
    <t>Diversificarea gamei serviciilor de proiectare prin dezvoltarea a doua noi servicii: proiectare instalatii electrice de joasa tensiune si proiectare repere si confectii metalice, prin construirea unui imobil nou dedicat activitatilor de proiectare si achizitionarii echipamentelor hardware si software specifice</t>
  </si>
  <si>
    <t>Casa EMA: primul centru cu servicii turistice integrate cu specific wellness din regiunea Nord-Vest</t>
  </si>
  <si>
    <t>GEODENSIS TRANSCOM SRL</t>
  </si>
  <si>
    <t>Extinderea capacitatii de productie a SC SILVANIA INTERNATIONAL PROD SRL prin achizitionarea de echipamente inovatoare</t>
  </si>
  <si>
    <t>SILVANIA INTERNATIONAL PROD SRL</t>
  </si>
  <si>
    <t>31/11/2020</t>
  </si>
  <si>
    <t>Lunca Ilvei</t>
  </si>
  <si>
    <t>POR/2016/3/3.1/B/1</t>
  </si>
  <si>
    <t>Cresterea eficientei energetice a Sectiilor externe ale Spitalului Juderean de Urgenra Bistrira, situate pe str. Ghinzii, nr. 26, Bistrira, juderul Bistrira-Nasaud</t>
  </si>
  <si>
    <t>POR/4/2017/4.4/4.4/1</t>
  </si>
  <si>
    <t>Construire Imobil nou pentru Gradinita nr. 2, str. Nicolae Balcescu, nr. 38A, Municipiul Bistrita</t>
  </si>
  <si>
    <t>MUNICIPIUL BISTRITA</t>
  </si>
  <si>
    <t>Municipiul Bistrita</t>
  </si>
  <si>
    <t>POR/2017/3/3.2/1</t>
  </si>
  <si>
    <t xml:space="preserve">Drumul Garii dln Beclean. lmbunatatirea moblilitatii urbane a orasului Beclean </t>
  </si>
  <si>
    <t>UAT Beclean</t>
  </si>
  <si>
    <t>Cresterea calitatii vietii in orasul Beclean prin imbunatatirea mobilitatii urbane a locuitorilor in acord cu Planul de Moblitate Urbana Durabila, prin investitii in infrastructura necesara transportului electric si nemotrorizat, modernizarea traseelor aferente dar si promovarea si constientizarea populaþiei cu privire la avantajele/beneficiile utilizarii serviciului de transportul public local de calatori si a modurilor nemotorizate de transport</t>
  </si>
  <si>
    <t>Dezvoltarea societatii S. C. GVS PLANKO S. R.L. prin achizitionare de echipamente performante</t>
  </si>
  <si>
    <t xml:space="preserve">GSV Planko SRL </t>
  </si>
  <si>
    <t>Eficentizarea, modernizarea si asigurarea echipamentelor tehnologice necesare desfasurarii în bune conditii a obiectului de activitate , având ca rezultate pe termen lung dezvoltarea economica si crearea de noi locuri de munca .</t>
  </si>
  <si>
    <t>Bistrița</t>
  </si>
  <si>
    <t>Dotare Bonty Project Drum - Laborator SRL</t>
  </si>
  <si>
    <t>BONTY PROJECT DRUM - LABORATOR SRL</t>
  </si>
  <si>
    <t>Diversificarea serviciilor oferite de firmă, corelată cu creşterea competitivităţii companiei, astfel încât aceasta să devină una dintre cele mai importante companii de profil pe piaţa din judeţul Bistriăa Năsăud şi a judeţelor învecinate</t>
  </si>
  <si>
    <t>Realizare construcţie şi dotare unitate confecţionat uşi, ferestre din PVC</t>
  </si>
  <si>
    <t xml:space="preserve">Royalplast SRL </t>
  </si>
  <si>
    <t>Cresterea competitivitatii companiei in piata in care aceasta activeaza si dezvoltarea organizationala si manageriala a companiei.</t>
  </si>
  <si>
    <t>CONSTRUIRE HALA SERVICE AUTO</t>
  </si>
  <si>
    <t>ABIMAR AUTO SRL-D</t>
  </si>
  <si>
    <t>Diversificarea surselor de venit ale societatii prin introducerea de activitatilor de service auto si dezvoltarea activitatilor de
vulzanizare auto.
Realizarea unei cifre de afaceri de min 450.000 RON/an din activitatea pentru care se solicita finantarea;
Construirea si deschiderea unui atelier de reparatii si vulcanizare auto si dotarea acestuia cu echipamente si utilaje specifice</t>
  </si>
  <si>
    <t>Demararea unei noi activități de producție în cadrul SC VENUS GALAXY SRL prin achiziționarea unei linii tehnologice performante</t>
  </si>
  <si>
    <t>VENUS GALAXY SRL</t>
  </si>
  <si>
    <t>Creșterea capacității de producție prin realizarea unei noi game de produse pentru firmă prin activitatea nouă de producție realizate cu 2 echipamente performante, eficient energetic</t>
  </si>
  <si>
    <t>EXTINDEREA CAPACITĂȚII DE PRODUCȚIE A SC MARECOM IMPEX SRL PRIN ACHIZIȚIE ECHIPAMENTE SPECIFICE</t>
  </si>
  <si>
    <t>MARECOM IMPEX SRL</t>
  </si>
  <si>
    <t xml:space="preserve">Obiectivul general al proiectului este consolidarea poziției pe piață a societății SC MARECOM IMPEX SRL prin extinderea capacității de productie in domeniul „Fabricarea altor articole de imbracaminte (excvlusiv lenjeria de corp) </t>
  </si>
  <si>
    <t>Năsăud</t>
  </si>
  <si>
    <t>Extinderea capacitatii de productie prin achizitia de active corporale si necorporale în scopul cresterii productivitatii muncii la KLAUS KRALLMAN PROD SRL Bistrita</t>
  </si>
  <si>
    <t>KLAUS KRALLMANN PROD S.R.L.</t>
  </si>
  <si>
    <t>Extinderea capacității de producție prin achiziția de active corporale și necorporale în scopul creșterii productivității muncii la KLAUS KRALLMAN PROD SRL Bistrița</t>
  </si>
  <si>
    <t>Cresterea competitivitatii economice a organizatiei SERENIA LUX SRL</t>
  </si>
  <si>
    <t>SERENIA LUX S.R.L.</t>
  </si>
  <si>
    <t>Achizitia unor echipamente performante in vederea diversificarii productiei, a creșterii calitatii, a volumului la toate produsele realizate in domeniul de activitate (clasa CAEN 1511 ) vizat de investiție si utilizarii resurselor regenerabile.</t>
  </si>
  <si>
    <t>POR/2017/7/7.1/2</t>
  </si>
  <si>
    <t>S.O.S. (Satul-Orasul-Statiunea) AQUA PRIMUS SINGEORZ-BAI</t>
  </si>
  <si>
    <t>ORAS SÎNGEORZ-BAI</t>
  </si>
  <si>
    <t>creșterea atractivității orașului Sângeorz Băi ca destinație pentru turismul balnear-medical și turismul eco-cultural, prin realizarea de amenajări la standarde moderne și promovarea brandului stațiunii.</t>
  </si>
  <si>
    <t>Sangeorz-Bai</t>
  </si>
  <si>
    <t xml:space="preserve">POR/2017/10/10.1/10.3/7REGIUNI </t>
  </si>
  <si>
    <t>Reabilitare, schimbare de destinatie din sediu administrativ in spatii de invatamant si conservare monument istoric</t>
  </si>
  <si>
    <t>UNIVERSITATEA TEHNICA DIN CLUJ - NAPOCA</t>
  </si>
  <si>
    <t>Crearea unei infrastructuri educationale pentru extensia Universitatii Tehnice Cluj-Napoca in mun.Bistrita, adaptata standardelor de calitate europene si nivelului de dezvoltare tehnologică specific anumitor sectoare economice competitive, in termen de 24 de luni de la semnarea contractului de finantare.</t>
  </si>
  <si>
    <t>PUBLIC</t>
  </si>
  <si>
    <t>POR/10/2017/10/10.1B/7regiuni</t>
  </si>
  <si>
    <t>Reabilitarea si modernizarea Scolii
Gimnaziale Lucian Blaga, Municipiul Bistrita</t>
  </si>
  <si>
    <t xml:space="preserve">Reabilitarea/ modernizarea, echiparea si dotarea imobilului Scolii </t>
  </si>
  <si>
    <t>051</t>
  </si>
  <si>
    <t>POR/2017/4/4.3/1</t>
  </si>
  <si>
    <t>Reabilitare și extindere Cămin cultural, localitatea componenta Slătinița</t>
  </si>
  <si>
    <t>Reabilitarea si extinderea Caminului cultural din localitatea componenta Slatinita prin crearea unui ansamblu din doua cladiri (cea existenta si o extindere</t>
  </si>
  <si>
    <t>Amenajarea zonei centrale, inclusiv teren de sport in localitatea componenta Slatinita</t>
  </si>
  <si>
    <t>Amenajarea spatiului urban central al localitatii componente Slatinita prin refacerea esteticii peisajului, crearea de spatii verzi noi, alei pietonale, spatiu de socializare, spatiu de joaca pentru copii, reamenajarea cailor de acces si trotuar, amenajarea unui teren de sport, parcari aferente si scuar,</t>
  </si>
  <si>
    <t xml:space="preserve">POR/2018/13/13.1/1/7 REGIUNI </t>
  </si>
  <si>
    <t>CENTRUL RECREATIV LEGACY”, AMENAJARI EXTERIOARE, IMPREJMUIRE, RACORDURI SI BRANSAMENTE LA UTILITATI, AMENAJARE CAI ACCES, DRUM DE LEGATURA CU DJ172</t>
  </si>
  <si>
    <t>ORAS BECLEAN</t>
  </si>
  <si>
    <t>Amenajarea unui centru cu funcții recreative in orasul Beclean.</t>
  </si>
  <si>
    <t>”CENTRUL SOCIAL DE ZI” amenajare teren, imprejmuire, racorduri si bransamentre la utilitati, spatii verzi, amenajare drum de acces, alei si pista de biciclete din Oras Beclean, judetul Bistrita-Nasaud</t>
  </si>
  <si>
    <t>Construirea si functionarea Centrului social de zi cu servicii multiple</t>
  </si>
  <si>
    <t xml:space="preserve">Imbunatatirea spatiilor publice urbane si cultural-recreative in Oras Singeorz-Bai </t>
  </si>
  <si>
    <t>ORAŞ SÎNGEORZ-BĂI</t>
  </si>
  <si>
    <t>Imbunătățirea calității vieții locuitorilor din Orașul Sîngeorz-Băi, din care 5251 persoane aparțin categoriilor defavorizate și 275 persoane sunt cu dizabilități, prin modernizarea/reabilitarea unei infrastructuri culturale, construirea unei infrastructuri recreative pentru tineret, reabilitarea/ modernizarea a 15 drumuri publice și construirea unei pasarele pietonale</t>
  </si>
  <si>
    <t>POR2018/6/6.1/6/PN</t>
  </si>
  <si>
    <t>Conectarea la reteaua TEN-T a comunitatilor rurale din sudul judetului Bistrita-Nasaud</t>
  </si>
  <si>
    <t>îmbunătăţirea infrastructurii de transport și creșterea gradului de accesibilitate a zonelor rurale și urbane situate în apropierea rețelei TEN-T, la nivelul județului Bistrita-Nasaud prin modernizarea și reabilitarea DJ162 Teaca (DN15A) – Archiud – Stupini – Sanmihaiu de Campie (DJ151) – Micestii de Campie – Visuia Silvasu de Campie (DN16) – Sopteriu – DJ173, km 0+000 – 48+439 + DJ173 Bistrita (DN17) – Jelna – Orheiu Bistritei – Ragla – Budacu de Sus – Soimus – Sieu (DJ154) – Posmus Pinticu – Teaca (DN15A) – Ocnita – Milas – Limita judet Mures, km 3+527 – km 66+488 pentru îmbunătățirea parametrilor relevanți - creșterea vitezei, siguranței rutiere, portanței etc. Obiectivul general al priorității de investiții la care răspunde proiectul este creșterea gradului de accesibilitate a zonelor rurale și urbane situate în proximitatea rețelei TEN-T prin modernizarea drumurilor județene.</t>
  </si>
  <si>
    <t>Conectarea la reteaua TEN-T a comunitatilor rurale din Centrul judetului Bistrita-Nasaud, vaile Sieului, Budacului si Melesului</t>
  </si>
  <si>
    <t>îmbunătăţirea infrastructurii de transport și creșterea gradului de accesibilitate a zonelor rurale și urbane situate în apropierea rețelei TEN-T, la nivelul județului Bistrita-Nasaud prin modernizarea și reabilitarea DJ172H Nuseni (DJ172G) – Corvinesti – Matei – (DJ172E) – Morut – Fantanele – DJ151, km 0+000 – km 25+593 + DJ172G Nuseni (DJ172A) – Feleac – Chirales (DJ151) – Arcalia – Saratel (DN15A) – DJ154 – Monariu – Budacu de Jos – Jelna (DJ173) – Orheiu Bistritei (DJ173) – Satu Nou – Cusma – Dorolea – Livezile (DN17) km 0+000 – km 63+678 + DJ154 Limita judet Mures – Monor – Sieut – Sieu – Barla – Magurele – Domnesti – Sarata (intersectie cu DN17) km 17+000 – km 51+720 + DJ154C Sieut (DJ154) – Rustior – Sebis – Lunca – Ardan – Budacu de Sus (DJ173), km 0+000 – 16+600 + DJ 154D Domnesti (DJ154) – Neteni – Albestii Bistritei – DN15A – Viile Tecii (DN15A) – Budurleni – Brateni – DJ151 km 0+000 – 23+000 pentru îmbunătățirea parametrilor relevanți - creșterea vitezei, siguranței rutiere, portanței etc</t>
  </si>
  <si>
    <t>Conectarea la reteaua TEN-T a comunitatilor rurale ale judetului Bistrita-Nasaud limitrofe Dj 172 si DJ 173</t>
  </si>
  <si>
    <t>îmbunătăţirea infrastructurii de transport și creșterea gradului de accesibilitate a zonelor rurale și urbane situate în apropierea rețelei TEN-T, la nivelul județului Bistrita-Nasaud prin modernizarea și reabilitarea DJ172 Beclean (DN17) – Figa – Agrisu de Sus – Agrisu de Jos – DN17 – Cociu – Mogoseni – Floresti – Nimigea de Jos Mocod (DN17D) – Zagra – Poienile Zagrei – Suplai, km 0+000 – 46+203 + DJ173B Bistrita (varianta de ocolire) – Tarpiu – Mintiu – Nimigea de Jos (DJ172) km 2+728 – km 26+300 pentru îmbunătățirea parametrilor relevanți - creșterea vitezei, siguranței rutiere, portanței etc.,</t>
  </si>
  <si>
    <t>Conectarea la reteaua TEN-T a comunitatilor rurale din Vestul judetului Bistrita-Nasaud</t>
  </si>
  <si>
    <t>creşterea gradului de accesibilitate la reţeaua TEN-T a unor zone rurale ale judeţului Bistriţa-Năsăud situate în proximitatea drumului european E 58 (DN 17), prin intermediul căruia se asigură conectivitatea indirectă la coridoarele TEN-T, prin modernizarea a două tronsoane de drum judeţean care fac parte din traseul regional DJ 170 + DJ 171</t>
  </si>
  <si>
    <t>Conectarea la reteaua TEN-T a comunitatilor rurale din Estul judetului Bistrita-Nasaud</t>
  </si>
  <si>
    <t>creşterea gradului de accesibilitate la reţeaua TEN-T a unor zone rurale ale judeţului Bistriţa-Năsăud situate în proximitatea drumului european E 58 (DN 17), prin intermediul căruia se asigură conectivitatea indirectă la coridoarele TEN-T, prin modernizarea a trei tronsoane de drum judeţean care fac parte din traseul regional DJ 172D+DJ122C.</t>
  </si>
  <si>
    <t>POR/2018/3/3.2/2/PN</t>
  </si>
  <si>
    <t>Amenajare zonă de promenadă pe Valea Borcutului şi asfaltare străzi în oraşul Sîngeorz Băi</t>
  </si>
  <si>
    <t>schimbarea accentului de la o mobilitate bazată în principal pe utilizarea transportului privat, la o mobilitate bazată pe mersul pe jos, utilizarea bicicletei ca mijloc de deplasare, precum și utilizarea transportului public de înaltă calitate și eficiență în interiorul orașului Sîngeorz-Băi</t>
  </si>
  <si>
    <t>Sângeorz-Băi</t>
  </si>
  <si>
    <t>POR/2018/3/3.1/C/1/7Regiuni</t>
  </si>
  <si>
    <t>Cresterea eficientei energetice în sistemul de iluminat public al Orasului Beclean</t>
  </si>
  <si>
    <t>Creșterea eficienței energetice în sistemul de iluminat public al Orasului Beclean</t>
  </si>
  <si>
    <t>"CENTRUL CULTURAL LIVIU REBREANU”, refacere imprejmuire teren, amenajari exterioare, racorduri si bransamente la utilitati, reabilitare cai acces (Aleea Trandafirilor drum legatura Piata Mare) din Oras
Beclean, Judetul Bistrita-Nasaud</t>
  </si>
  <si>
    <t>imbunatatirea calitatii vietii locuitorilor din orasul Beclean, prin cresterea calitatii serviciilor culturale si a nivelului de participare la actiunile culturale în special a persoanelor provenind din grupuri vulnerabile.</t>
  </si>
  <si>
    <t>Dezvoltarea mobilitatii urbane in Orasul Beclean. Etapa II Extinderea.</t>
  </si>
  <si>
    <t>ORAŞ BECLEAN</t>
  </si>
  <si>
    <t>Reabilitare sistem rutier aferent transportului public, Piste de biciclete pe strazi cu modernizare sistem rutier, Achizitia a 3 autobuze noi si 50 de biciclete</t>
  </si>
  <si>
    <t>Amenajare piste de biciclete, pod rutier peste râul Someşul Mare şi asfaltare străzi în oraşul Sîngeorz Băi</t>
  </si>
  <si>
    <t>Achiziționarea de autobuze ,  Investiții destinate transportului electric și nemotorizat , Construirea/modernizarea/extinderea pistelor/ traseelor pentru biciclete</t>
  </si>
  <si>
    <t xml:space="preserve">Sângeorz-Băi
</t>
  </si>
  <si>
    <t>POR/2016/8/8.1/8.3/A/1</t>
  </si>
  <si>
    <t>Centru de zi pentru persoane varstnice – Reabilitare si modernizare imobil din strada Octavian Goga</t>
  </si>
  <si>
    <t>Crearea Centrului de zi pentru persoane varstnice, cu o capacitate totala de 56 locuri</t>
  </si>
  <si>
    <t>Reabilitare si dotare cladire existenta pentru proiectul „Centru de zi pentru persoane vârstnice si unitate de îngrijire la domiciliu, Oras Nasaud, Judetul Bistrita-Nasaud”</t>
  </si>
  <si>
    <t>ORAS NASAUD</t>
  </si>
  <si>
    <t>Reabilitarea, modernizarea şi dotarea infrastructurii existente pentru înfiinţarea unui nou centru social fără componentă rezidenţială destinat persoanelor vâstnice</t>
  </si>
  <si>
    <t>Cresterea eficientei energetice a Sectiilor externe ale Spitalului Judetean de Urgenta Bistrita, situate pe str. Alba Iulia, nr.7, Bistrita, judetul Bistrita-Nasaud</t>
  </si>
  <si>
    <t>Cresterea eficientei energetice a Sectiilor externe ale Spitalului Judetean de Urgenta Bistrita</t>
  </si>
  <si>
    <t>EFICIENTIZAREA ENERGETICA A SPITALULUI ORASENESC "DR. GEORGE TRIFON" DIN ORASUL NASAUD, JUD. BISTRITA-NASAUD</t>
  </si>
  <si>
    <t>Eficientizarea energetică şi reabilitarea termică a Spitalului "Dr. George Trifon" din oraşul Năsăud, jud. Bistriţa-Năsăud</t>
  </si>
  <si>
    <t>POR/2017/3/3.1/A/2/7 REGIUNI</t>
  </si>
  <si>
    <t>ÎMBUNATATIREA EFICIENTEI ENERGETICE A BLOCURILOR DE LOCUINTE – BISTRITA 9</t>
  </si>
  <si>
    <t>Cresterea eficientei energetice a blocurilor de locuinte din municipiul Bistrita - Bistrita 9</t>
  </si>
  <si>
    <t>Îmbunatatirea eficientei energetice a blocurilor de locuinte – Bistrita 11</t>
  </si>
  <si>
    <t>Cresterea eficientei energetice a blocurilor de locuinte din municipiul Bistrita - Bistrita 11</t>
  </si>
  <si>
    <t>Îmbunatatirea eficientei energetice a blocurilor de locuinte – Bistrita 14</t>
  </si>
  <si>
    <t>Cresterea eficientei energetice a blocurilor de locuinte din municipiul Bistrita - Bistrita 14</t>
  </si>
  <si>
    <t>Îmbunatatirea eficientei energetice a blocurilor de locuinte – Bistrita 15</t>
  </si>
  <si>
    <t>Cresterea eficientei energetice a blocurilor de locuinte din municipiul Bistrita - Bistrita 15</t>
  </si>
  <si>
    <t>CRESTEREA PERFORMANTEI ENERGETICE A BLOCURILOR DE LOCUINTE DIN ORASUL BECLEAN</t>
  </si>
  <si>
    <t>Aplicarea unor masuri de crestere a eficientei energetice in vederea reducerii consumului de energie primara si a emisiilor de CO2</t>
  </si>
  <si>
    <t>Reabilitare si modernizare Scoala
Gimnaziala nr. 4, Muninipiul Bistrita</t>
  </si>
  <si>
    <t>Sporirea capacitatii infrastructurii de invatamant - Scola Gimnaziala nr 4, de la 31 sali de clase la 36 sali de clase functionale a unui numar maxim de 900 elevi</t>
  </si>
  <si>
    <t>Reabilitare si modernizare Scoala
Gimnaziala nr. 1</t>
  </si>
  <si>
    <t>Proiectul doreste sa contribuie la sporirea capacitatii si calitatii infrastructurii educationale obligatorii, prin cresterea capacitatii Scolii Gimnaziale nr.1 din Bistrita de la maxim 1200 de locuri in prezent la maxim 1300 de locuri in urma realizarii investitiei.</t>
  </si>
  <si>
    <t>POR/10/2017/10/10.1A/7REGIUNI</t>
  </si>
  <si>
    <t>Extindere-mansardare si lucrari de reabilitare la gradinita cu orar prelungit</t>
  </si>
  <si>
    <t>Extinderea grădiniţei cu program prelungit de la o suprafaţă construită desfăşurată existentă de 770 mp la o suprafaţă construită desfăşurată propusă de 1193 mp în termen de 37 de luni de la semnarea contractului de finanţare</t>
  </si>
  <si>
    <t>SÂNGEORZ-BAI</t>
  </si>
  <si>
    <t>052</t>
  </si>
  <si>
    <t>POR/2017/4/4.4/4.5/1</t>
  </si>
  <si>
    <t>Reabilitare și modernizare "Colegiul Tehnic Grigore Moisil" Corp A, B și C, Municipiul Bistrița</t>
  </si>
  <si>
    <t>Reabilitarea si modernizarea corpurilor A,B si C ale Colegiului Tehnic Grigore Moisil</t>
  </si>
  <si>
    <t>Modernizarea, reabilitarea si extinderea sistemului de iluminat public în Municipiul Bistrita si localitatile componente</t>
  </si>
  <si>
    <t xml:space="preserve">MUNICIPIUL BISTRITA </t>
  </si>
  <si>
    <t>Modernizarea si extinderea sistemului de iluminat public din municipiul Bistrita si localitatile componente, in vederea cresterii eficientei energetice a sistemului de iluminat public din zona de interventie,</t>
  </si>
  <si>
    <t>POR/2017/8/8.1/8.2.B/1/7 REGIUNI</t>
  </si>
  <si>
    <t>U.P.U.-S.M.U.R.D. - Spitalul Judetean de Urgenta Bistrita - reabilitare, modernizare, extindere si dotare</t>
  </si>
  <si>
    <t>Imbunatatire a calitatii si eficientei serviciilor spitalicesti de urgenta din judetul Bistrita-Nasaud prin reabilitarea, modernizarea, extinderea si dotarea Unitatii de Primiri Urgente (UPU-SMURD) din cadrul Spitalului Judetean de Urgenta Bistrita.</t>
  </si>
  <si>
    <t>POR/2017/4/4.1/1</t>
  </si>
  <si>
    <t>Linie verde de transport public utilizand mijloace de transport cu motor electric, hibrid sau norma de poluare redusa</t>
  </si>
  <si>
    <t>Asigurarea unui serviciu eficient de transport public de calatori si imbunatatirea conditiilor 
pentru utilizarea modurilor nemotorizate de transport, în vederea reducerii numarului de deplasari cu transportul privat si reducerea emisiilor de echivalent CO2 din transport</t>
  </si>
  <si>
    <t>Construire Local Scoala Gimnaziala P+1E cu 9 sali de clasa si anexe, în Oras Sîngeorz-Bai, str. Cormaia, judeþul Bistrita-Nasaud</t>
  </si>
  <si>
    <t>Construire Local Scoala Gimnaziala P+1E cu 9 sali de clasa si anexe, în Oras Sîngeorz-Bai, str. Cormaia</t>
  </si>
  <si>
    <t>Reabilitarea, extinderea, modernizarea și dotarea infrastructurii educaționale a grădiniței cu program prelungit Albă ca Zăpada, loc. Beclean.</t>
  </si>
  <si>
    <t>ORAȘ BECLEAN</t>
  </si>
  <si>
    <t>Reabilitarea, extinderea, modernizarea şi dotarea infrastructurii educaţionale a grădiniţei cu program prelungit Albă ca Zăpada, loc. Beclean</t>
  </si>
  <si>
    <t>Construire si dotare gradinita în orasul Sângeorz-Bai, judetul Bistrita-Nasaud</t>
  </si>
  <si>
    <t>Construire si dotare gradiniþa în orasul Sângeorz-Bai, judeþul Bistriþa-Nasaud</t>
  </si>
  <si>
    <t>Amenajare piste de ciclisti în municipiul Bistriþa - Etapa 1</t>
  </si>
  <si>
    <t>Dezvolta un sistem de transport public atractiv si eficient- transport nemotorizat, prin
amenajarea unei retele coerente de piste/trasee pentru biciclete</t>
  </si>
  <si>
    <t>Centru intermodal de transport public - strada Garii - strada Tarpiului - strada Industriei, municipiul Bistrita</t>
  </si>
  <si>
    <t>construirea unei statii de transport public care creaza conditiile pentru
imbunatatirea eficientei transportului public urban, prin desfasurarea intr-un mod organizat si controlabil a transferului pasagerilor intre
transportul public feroviar/ rutier intrajudetean/ interjudetean/ international pe de o parte si transportul public local</t>
  </si>
  <si>
    <t>POR/2018/8/8.1/8.1.A/1/7</t>
  </si>
  <si>
    <t>Reabilitarea, modernizarea si dotarea Ambulatoriului integrat din cadrul Spitalului Orasenesc Beclean</t>
  </si>
  <si>
    <t>Reabilitarea si modernizarea infrastructurii ambulatoriului integrat din cadrul Spitalului Orasenesc Beclean prin modernizarea instalatiilor de apa, canalizare, incalzire si iluminat public si prin achiziţionarea si montajul utilajelor/dotarilor şi echipamentelor tehnologice şi a celor incluse în instalaţiile funcţionale,
inclusiv cheltuielile aferente montajului utilajelor tehnologice şi al utilajelor , inclusiv reţelele aferente necesare funcţionării acestora.</t>
  </si>
  <si>
    <t>POR/2017/4/4.2/1</t>
  </si>
  <si>
    <t>Amenajare spaţii verzi in zona Subcetate, municipiul Bistriţa</t>
  </si>
  <si>
    <t>Bistriţa</t>
  </si>
  <si>
    <t>089</t>
  </si>
  <si>
    <t>Creşterea mobilităţii urbane în oraşul Năsăud, judeţul Bistriţa-Năsăud</t>
  </si>
  <si>
    <t>ORAŞ NĂSĂUD</t>
  </si>
  <si>
    <t>Achizitionarea a 5 autobuze electrice,Construirea unui depou aferent transportului public local de calatori, Construirea a 32 de staþii de asteptare a transportului public ( autobuze electrice) si 1 Casa de Bilete, Infrastructura rutiera, rasee pietonale (trotuare), plantatii</t>
  </si>
  <si>
    <t>Amenajare parc in cadrul complexului sportiv si de agrement Unirea- Wonderland, Municipiul Bistrita</t>
  </si>
  <si>
    <t>Lucrari de modernizare si reabilitare la Scoala Gimnaziala Artemiu Publiu Alexi</t>
  </si>
  <si>
    <t>Cresterea calitatii educaþiei, atractivitaþii si gradului de participare pentru 1079
de elevi, din care 534 de gen feminin, 545 de gen masculin, 3 elevi cu dizabilitaþi si 242 apartinând categoriilor dezavantajate din orasul
Sîngeorz-Bai prin reabilitarea, modernizarea si dotarea Scolii Gimnaziale Artemiu Publiu Alexi.</t>
  </si>
  <si>
    <t>scuar ghinda</t>
  </si>
  <si>
    <t>Reconversia functionala a unui teren neutilizat/ degradat din municipiul Bistrita, in localitatea componenta Ghinda si transformarea lui in zona de agrement si petrecerea timpului liber pentru comunitate, cu impact benefic asupra mediului - reabilitare terenuri degradate, stabilizare, vegetare</t>
  </si>
  <si>
    <t>Amenajarea unui parc pe malurile râului Bistriţa în localitatea componentă Viişoara</t>
  </si>
  <si>
    <t>Reconversia si refunctionalizarea unui teren degradat cu o suprafata de
aproximativ 19.621 mp., din muncipiul Bistriþa, localitatea component Viisoara.</t>
  </si>
  <si>
    <t>POR/531/8/3</t>
  </si>
  <si>
    <t>Construirea şi dotarea a 4 case de tip familial şi reabilitarea unui imobil în vederea înfiinţării unui centru de zi în oraşul Beclean, judeţul Bistriţa-Năsăud</t>
  </si>
  <si>
    <t>DIRECTIA GENERALA DE ASISTENTA SOCIALA SI PROTECTIA COPILULUI - BISTRITA-NASAUD</t>
  </si>
  <si>
    <t>Construirea şi dotarea a 4 case de tip familial pentru 48 de copii/tineri în localitea Bcelean</t>
  </si>
  <si>
    <t>Construirea şi dotarea a 3 case de tip familial şi unui centru de zi în Cartierul Podirei, Oraş Beclean</t>
  </si>
  <si>
    <t>Construirea şi dotarea a 3 case de tip familial pentru 36 de copii/tineri în localitea Bcelean</t>
  </si>
  <si>
    <t>Reabilitare si Modernizare Infrastructura Educationala Arcalia</t>
  </si>
  <si>
    <t>UNIVERSITATEA BABES BOLYAI</t>
  </si>
  <si>
    <t xml:space="preserve"> Reabilitarea şi modernizarea infrastructura educaţionala Arcalia, in vederea realizarii
infrastructurii necesare prin intermediul careia studentii din cadrul Facultăţii de tiinţa şi Ingineria Mediului şi a celor din cadrul Facultăţii de
Biologie şi Geologie sa primeasca competente cros disciplinare care sa ii ajute sa se integreze usor in sectoarele competitive si cu
specializari inteligente.</t>
  </si>
  <si>
    <t>Sieu-Magherus</t>
  </si>
  <si>
    <t>Reconfigurarea axei de transport public pe traseul str. Garii – b-dul Decebal – str. Andrei Muresanu – str. Nasaudului</t>
  </si>
  <si>
    <t>Obiectivul general al proiectului este acela de a asigura un serviciu eficient de transport public de călători şi de a îmbunătăţi condiţiile
pentru utilizarea modurilor nemotorizate de transport, în vederea reducerii numărului de deplasări cu transportul privat (cu autoturisme) şi
reducerea emisiilor de echivalent CO2 din transport, prin configurarea/reconfigurarea infrastructurii rutiere pe străzile urbane</t>
  </si>
  <si>
    <t>Constructia si echiparea infrastructurii educationale pentru educatia timpurie prescolara in Comuna Sant – Gradinita cu program prelungit</t>
  </si>
  <si>
    <t>COMUNA SANT</t>
  </si>
  <si>
    <t xml:space="preserve"> Crearea infrastructurii educationale pentru învăţământul preşcolar, in vederea asigurarii unui
proces educational la standarde de calitate europene, cat si a cresterii participarii populatiei şcolare la procesul educational.
</t>
  </si>
  <si>
    <t>Sant</t>
  </si>
  <si>
    <t>Reabilitare si modernizare Liceul Tehnologic de Servicii, Municipiul Bistrita</t>
  </si>
  <si>
    <t>Reabilitarea, modernizarea, dotarea si extinderea cu 244,82 mp a imobilului Liceului Tehnologic de Servicii, cladire cu regim de inaltime P+2E, de la suprafata construita in prezent de 415 mp la o suprafata construita 659,82 mp dupa implementarea proiectului.</t>
  </si>
  <si>
    <t>Statie de epurare si conducte de canalizare localitatea componenta Slatinita, Municipiul Bistrita, judetul Bistrita-Nasaud</t>
  </si>
  <si>
    <t>Construirea unei statii de epurare si conducte de canalizare in localitatea Slatinita, Municipiul Bistrita, judetul Bistrita-Nasaud in vederea imbunatatirea regenerarii fizice, economice si sociale a comunitatilor marginalizate in Municipiul Bistrita.</t>
  </si>
  <si>
    <t>055</t>
  </si>
  <si>
    <t>REABILITAREA, MODERNIZAREA, DOTAREA SCOLII GIMNAZIALE "MIHAI EMINESCU" NĂSĂUD SI A INFRASTRUCTURII URBANE ADIACENTE</t>
  </si>
  <si>
    <t xml:space="preserve"> Reabilitarea, modernizarea şi dotarea Şcolii Gimnaziale "Mihai Eminescu" pentru accesul a 850 participanţi la procesul educaţional. Reabilitarea şi modernizarea a 4 trotuare, aparţinând categoriei B de investiţie, în suprafaţă de 2248 mp şi o lungime de 0,704 km. Construirea unui parc, pentru îmbunătăţirea infrastructurii publice urbane.</t>
  </si>
  <si>
    <t xml:space="preserve">01.12.2017 </t>
  </si>
  <si>
    <t>30.09.2023</t>
  </si>
  <si>
    <t>083; 055; 090</t>
  </si>
  <si>
    <t>Reabilitarea, modernizarea si dotarea infrastructurii educationale a Scolii Gimnaziale Grigore Silasi din orasul Beclean, judetul Bistrita-Nasaud</t>
  </si>
  <si>
    <t>Imbunatatirea infrastructurii de educaţie aferente a Scolii Gimnaziale Grigore Silasi din
localitatea Beclean, judeţul Bistrita-Nasaud, România pentru asigurarea unui proces educaţional la standarde europene şi a creşterii
participarii populaţiei şcolare la procesul educaţional.Scoala gazduieste elevi din clasele I-IV, inclusiv clasa pregatitoare</t>
  </si>
  <si>
    <t>Reabilitare si modernizare Gradinita Cu program prelungit nr. 3 si Cresa nr. 3</t>
  </si>
  <si>
    <t>Construirea si dotarea la standarde europene a unui nou imobil in</t>
  </si>
  <si>
    <t>01.09.2014</t>
  </si>
  <si>
    <t>30.04.2022</t>
  </si>
  <si>
    <t>CodSmis</t>
  </si>
  <si>
    <t>Regiune</t>
  </si>
  <si>
    <t>Judet</t>
  </si>
  <si>
    <t>Regiunea 7 Centru</t>
  </si>
  <si>
    <t>Alba</t>
  </si>
  <si>
    <t>Regiunea 1 Nord-Est,Regiunea 2 Sud-Est,Regiunea 3 Sud Muntenia,Regiunea 4 Sud-Vest,Regiunea 5 Vest,Regiunea 6 Nord-Vest,Regiunea 7 Centru,Regiunea 8 Bucureşti-Ilfov</t>
  </si>
  <si>
    <t>Alba,Arad,Arges,Bacau,Bihor,Bistrita Nasaud,Botosani,Braila,Brasov,Bucuresti,Buzau,Calarasi,Caras Severin,Cluj,Constanta,Covasna,Dambovita,Dolj,Galati,Giurgiu,Gorj,Harghita,Hunedoara,Ialomita,Iasi,Ilfov,Maramures,Mehedinti,Mures,Neamt,Olt,Prahova,Salaj,Satu Mare,Sibiu,Suceava,Teleorman,Timis,Tulcea,Valcea,Vaslui,Vrancea</t>
  </si>
  <si>
    <t>Alba,Arad,Arges,Bacau,Bihor,Bistrita Nasaud,Botosani,Braila,Brasov,Bucuresti,Buzau,Calarasi,Caras Severin,Cluj,Constanta,Covasna,Dambovita,Dolj,Galati,Giurgiu,Gorj,Harghita,Hunedoara,Ialomita,Iasi,Maramures,Mehedinti,Mures,Neamt,Olt,Prahova,Salaj,Satu Mare,Sibiu,Suceava,Teleorman,Timis,Tulcea,Valcea,Vaslui,Vrancea</t>
  </si>
  <si>
    <t>Regiunea 1 Nord-Est,Regiunea 2 Sud-Est,Regiunea 3 Sud Muntenia,Regiunea 4 Sud-Vest,Regiunea 5 Vest,Regiunea 6 Nord-Vest</t>
  </si>
  <si>
    <t>Alba,Arges,Bihor,Bistrita Nasaud,Buzau,Caras Severin,Cluj,Constanta,Dambovita,Giurgiu,Gorj,Hunedoara,Iasi,Maramures,Olt,Prahova,Salaj,Timis,Vaslui</t>
  </si>
  <si>
    <t>Regiunea 6 Nord-Vest,Regiunea 7 Centru</t>
  </si>
  <si>
    <t>Alba,Cluj</t>
  </si>
  <si>
    <t>Regiunea 5 Vest,Regiunea 7 Centru</t>
  </si>
  <si>
    <t>Alba,Hunedoara</t>
  </si>
  <si>
    <t>Alba,Mures,Sibiu</t>
  </si>
  <si>
    <t>Alba,Sibiu</t>
  </si>
  <si>
    <t>Arad</t>
  </si>
  <si>
    <t>Regiunea 1 Nord-Est,Regiunea 2 Sud-Est,Regiunea 3 Sud Muntenia,Regiunea 4 Sud-Vest,Regiunea 5 Vest,Regiunea 8 Bucureşti-Ilfov</t>
  </si>
  <si>
    <t>Arad,Bacau,Bucuresti,Calarasi,Caras Severin,Constanta,Dolj,Giurgiu,Ialomita,Iasi,Ilfov,Mehedinti,Neamt,Olt,Prahova,Teleorman,Timis,Vrancea</t>
  </si>
  <si>
    <t>Regiunea 4 Sud-Vest</t>
  </si>
  <si>
    <t>Arad,Bihor,Hunedoara</t>
  </si>
  <si>
    <t>Arad,Hunedoara</t>
  </si>
  <si>
    <t>Arad,Timis</t>
  </si>
  <si>
    <t>Regiunea 3 Sud Muntenia</t>
  </si>
  <si>
    <t>Arges</t>
  </si>
  <si>
    <t>Regiunea 3 Sud Muntenia,Regiunea 7 Centru</t>
  </si>
  <si>
    <t>Arges,Brasov</t>
  </si>
  <si>
    <t>Regiunea 1 Nord-Est</t>
  </si>
  <si>
    <t>Bacau</t>
  </si>
  <si>
    <t>Bacau,Iasi,Suceava</t>
  </si>
  <si>
    <t>Bihor</t>
  </si>
  <si>
    <t>Bihor,Cluj</t>
  </si>
  <si>
    <t>Bihor,Satu Mare</t>
  </si>
  <si>
    <t>Botosani</t>
  </si>
  <si>
    <t>Regiunea 2 Sud-Est</t>
  </si>
  <si>
    <t>Braila</t>
  </si>
  <si>
    <t>Braila,Buzau</t>
  </si>
  <si>
    <t>Regiunea 1 Nord-Est,Regiunea 2 Sud-Est,Regiunea 3 Sud Muntenia</t>
  </si>
  <si>
    <t>Braila,Calarasi,Constanta,Ialomita,Suceava</t>
  </si>
  <si>
    <t>Brasov</t>
  </si>
  <si>
    <t>Brasov,Harghita,Mures</t>
  </si>
  <si>
    <t>Brasov,Sibiu</t>
  </si>
  <si>
    <t>Regiunea 8 Bucureşti-Ilfov</t>
  </si>
  <si>
    <t>Bucuresti</t>
  </si>
  <si>
    <t>Regiunea 3 Sud Muntenia,Regiunea 8 Bucureşti-Ilfov</t>
  </si>
  <si>
    <t>Bucuresti,Giurgiu,Ilfov</t>
  </si>
  <si>
    <t>Bucuresti,Prahova</t>
  </si>
  <si>
    <t>Buzau</t>
  </si>
  <si>
    <t>Regiunea 2 Sud-Est,Regiunea 3 Sud Muntenia</t>
  </si>
  <si>
    <t>Buzau,Ialomita,Prahova</t>
  </si>
  <si>
    <t>Calarasi</t>
  </si>
  <si>
    <t>Calarasi,Giurgiu,Teleorman</t>
  </si>
  <si>
    <t>Calarasi,Ialomita</t>
  </si>
  <si>
    <t>Caras Severin</t>
  </si>
  <si>
    <t>Regiunea 4 Sud-Vest,Regiunea 5 Vest</t>
  </si>
  <si>
    <t>Caras Severin,Gorj,Hunedoara</t>
  </si>
  <si>
    <t>Caras Severin,Hunedoara,Timis</t>
  </si>
  <si>
    <t>Cluj</t>
  </si>
  <si>
    <t>Cluj,Mures</t>
  </si>
  <si>
    <t>Constanta</t>
  </si>
  <si>
    <t>Covasna</t>
  </si>
  <si>
    <t>Covasna,Harghita</t>
  </si>
  <si>
    <t>Covasna,Mures</t>
  </si>
  <si>
    <t>Dambovita</t>
  </si>
  <si>
    <t>Dolj</t>
  </si>
  <si>
    <t>Regiunea 3 Sud Muntenia,Regiunea 4 Sud-Vest</t>
  </si>
  <si>
    <t>Dolj,Olt,Teleorman</t>
  </si>
  <si>
    <t>Galati</t>
  </si>
  <si>
    <t>Giurgiu</t>
  </si>
  <si>
    <t>Giurgiu,Teleorman</t>
  </si>
  <si>
    <t>Gorj</t>
  </si>
  <si>
    <t>Gorj,Hunedoara</t>
  </si>
  <si>
    <t>Harghita</t>
  </si>
  <si>
    <t>Harghita,Mures</t>
  </si>
  <si>
    <t>Hunedoara</t>
  </si>
  <si>
    <t>Hunedoara,Timis</t>
  </si>
  <si>
    <t>Iasi</t>
  </si>
  <si>
    <t>Iasi,Neamt</t>
  </si>
  <si>
    <t>Ilfov</t>
  </si>
  <si>
    <t>Maramures</t>
  </si>
  <si>
    <t>Mehedinti</t>
  </si>
  <si>
    <t>Mures</t>
  </si>
  <si>
    <t>Neamt</t>
  </si>
  <si>
    <t>Olt</t>
  </si>
  <si>
    <t>Olt,Teleorman</t>
  </si>
  <si>
    <t>Olt,Teleorman,Valcea</t>
  </si>
  <si>
    <t>Prahova</t>
  </si>
  <si>
    <t>Satu Mare</t>
  </si>
  <si>
    <t>Sibiu</t>
  </si>
  <si>
    <t>Suceava</t>
  </si>
  <si>
    <t>Teleorman</t>
  </si>
  <si>
    <t>Timis</t>
  </si>
  <si>
    <t>Tulcea</t>
  </si>
  <si>
    <t>Valcea</t>
  </si>
  <si>
    <t>Vaslui</t>
  </si>
  <si>
    <t>Vrancea</t>
  </si>
  <si>
    <t>LISTA PROIECTELOR CONTRACTATE  - PROGRAMUL OPERAȚIONAL CAPITAL UMAN
JUDEȚUL BISTRIȚA NĂSĂUD</t>
  </si>
  <si>
    <t>AM/OI/OIR POCU</t>
  </si>
  <si>
    <t>Numar apel</t>
  </si>
  <si>
    <t>Cod MySMIS proiect</t>
  </si>
  <si>
    <t>Denumire beneficiar: Lider parteneriat/Parteneri</t>
  </si>
  <si>
    <t>Data de începere a proiectului (zz/ll/annn)</t>
  </si>
  <si>
    <t>Data de finalizare a proiectului (zz/ll/annn)</t>
  </si>
  <si>
    <t>Rata de cofinanțare UE (%)</t>
  </si>
  <si>
    <t>Regiune implementare proiect</t>
  </si>
  <si>
    <t>Județ implementare proiect</t>
  </si>
  <si>
    <t>Localitate implementare proiect</t>
  </si>
  <si>
    <t>Tip beneficiar: Lider parteneriat/Tip parteneri</t>
  </si>
  <si>
    <t>Valoarea ELIGIBILĂ a proiectului  (LEI)</t>
  </si>
  <si>
    <t>Stadiu proiect:  contract semnat, în implementare,  finalizat</t>
  </si>
  <si>
    <t>Act aditional (nr./zz/ll/annn)</t>
  </si>
  <si>
    <t>Contribuția proprie a beneficiarului Lider parteneriat/Parteneri</t>
  </si>
  <si>
    <t>OIR NV</t>
  </si>
  <si>
    <t>AP4 Incluziunea socială şi combaterea sărăciei, OS 2, PI(ii) integrarea socio-economică a comunităţilor marginalizate, cum ar fi romii</t>
  </si>
  <si>
    <t>Investitia in Oameni = Viitorul Comunei
Bistrita Birgaului</t>
  </si>
  <si>
    <t>FEDERATIA PENTRU DEZVOLTAREA ZONEI RURALE BÂRGAU-CALIMANI/ASOCIATIA DE DEZVOLTARE "EQ" /COMUNA BISTRIŢA BÎRGĂULUI /ASOCIAŢIA INTERETNICĂ DUMITRIŢA (A.I.D.) /SCOALA GIMNAZIALA NR.1 BISTRITA</t>
  </si>
  <si>
    <t>Cresterea gradului de incluziune sociala a 772 locuitori din comunitatea marginalizata Bistrița Bârgaului, judetul Bistrita Nasaud, prin
implementarea unor masuri integrate în domeniile educației, ocuparii, socio-medical, locuirii si sigurantei locative in scopul reducerii
gradului de saracie si marginalizare.</t>
  </si>
  <si>
    <t>NV</t>
  </si>
  <si>
    <t>Bistrița-Năsăud</t>
  </si>
  <si>
    <t>Bistrița- Bargaului</t>
  </si>
  <si>
    <t>ONG/public</t>
  </si>
  <si>
    <t>IN IMPLEMENTARE</t>
  </si>
  <si>
    <t>AA1/13.09.2018; AA2/21.03.2019; AA3/12.12.2019; AA4/17.03.2020; AA5/24.09.2020; AA6/30.09.2020; AA7/23.11.2020; AA8/04.12.2020</t>
  </si>
  <si>
    <t>AP4 Incluziunea socială şi combaterea sărăciei, OS 1, PI(ii) integrarea socio-economică a comunităţilor marginalizate, cum ar fi romii</t>
  </si>
  <si>
    <t>Rodna, masuri integrate pentru o
comunitate solidara</t>
  </si>
  <si>
    <t>COMUNA RODNA/FUNDATIA CARITABILA SFANTUL DANIEL /LICEUL TEHNOLOGIC FLORIAN PORCIUS RODNA</t>
  </si>
  <si>
    <t>„Dezvoltarea comunitara si cresterea calitatii vietii Comunei Rodna prin asigurarea unei interventii
sociale integrale in domenii sociale relevate, respectiv educatie, ocupare, servicii sociale si socio-medicale, locuire si favorizarea
accesului la informare privin drepturile sociale si cetatenesti a membrilor comunitatii”.</t>
  </si>
  <si>
    <t>Rodna</t>
  </si>
  <si>
    <t>Instituție publica/ong/public</t>
  </si>
  <si>
    <t>AA1/30.08.2018;  AA2/12.09.2018; AA3/16.10.2019</t>
  </si>
  <si>
    <t>IMPACT LECHINȚA – Măsuri integrate pentru îmbunătațirea situației socio-economice a persoanelor defavorizate din comunitățile marginalizate ale comunei Lechința, judetul Bistrița-Năsăud</t>
  </si>
  <si>
    <t xml:space="preserve">JUDEȚUL BISTRIȚA-NĂSĂUD/FUNDAŢIA SATEAN /CENTRUL DE CONSULTANŢĂ ŞI STUDII EUROPENE SRL /TIGER PROTECTOR COMPANY S.R.L. /BROTAC MEDICAL CENTER SRL </t>
  </si>
  <si>
    <t>Scopul proiectului: Reducerea numarului de persoane aflate in risc de saracie si excluziune sociala  din comunitatea marginalizata a comunei Lechința, in care exista populatie apartinand minoritatii rome in proportie de 17.3%, concentrand masuri integrate (DLI 360), în vederea dezvoltarii comunitatii marginalizate si  a
membrilor comunitatii, pe toate palierele vietii comunitare. Proiectul  se adreseaza unui grup tinta de 1000 de persoane apartinand comunitatii
marginalizate, alcatuit din: 200 copii (150 rromi si 50 neromi) si 800 persoane adulte (550 rromi si 250 neromi).</t>
  </si>
  <si>
    <t>Lechința</t>
  </si>
  <si>
    <t>Public (APL)/SRL/SRL/SRL</t>
  </si>
  <si>
    <t>AA1 nr. 1/17.11.2017; AA2/03.04.2018;AA3/18.05.2018; AA4/17.09.2018; AA5/28.11.2018;AA6/31.05.2019; AA7/08.07.2019; AA8/24.10.2019; AA9/31.03.2020; AA10/19.05.2020; AA11/27.07.2020; AA12/09.10.2020; AA13/18.01.2021.</t>
  </si>
  <si>
    <t>IMPACT TEACA – Măsuri integrate pentru îmbunătațirea situației socio-economice a persoanelor defavorizate din comunitățile marginalizate ale comunei Teaca, judetul Bistrița-Năsăud</t>
  </si>
  <si>
    <t>Scopul proiectului: Reducerea numarului de persoane aflate in risc de saracie si excluziune sociala din comunitatea marginalizata Teaca, satele Teaca, Viile Tecii si Pinticu, in care exista populatie apartinand minoritatii rome in proportie de 23%, concentrand masuri integrate (DLI 360), in vederea  dezvoltarii comunitatii marginalizate si, in speta, a
membrilor comunitatii, pe toate palierele vietii comunitare. Proiectul se adreseaza pentru un grup tinta de 1000 de persoane apartinand comunitatii
marginalizate alcatuit din: 200 copii (150 rromi si 50 neromi) si 800 persoane adulte (550 rromi si 250 neromi).</t>
  </si>
  <si>
    <t>Teaca</t>
  </si>
  <si>
    <t>FINALIZAT</t>
  </si>
  <si>
    <t>AA1/17.11.2017; AA2/03.04.2018; AA3/17.09.2018; AA4/28.11.2018; AA5/31.05.2019; AA6/08.07.2019; AA7/24.10.2019/AA8/31.03.2020; AA9/18.05.2020; AA10/27.07.2020; AA11/23.09.2020; AA12/19.01.2021; AA13/01.03.2021.</t>
  </si>
  <si>
    <t>AP4 Incluziunea socială şi combaterea sărăciei, OS 4, PI(ii) integrarea socio-economică a comunităţilor marginalizate, cum ar fi romii</t>
  </si>
  <si>
    <t>Servicii sociale pentru seniorii comunității năsăudene</t>
  </si>
  <si>
    <t>ORAȘ NĂSĂUD</t>
  </si>
  <si>
    <t xml:space="preserve">În cazul orașului Năsăud, principala stare de vulnerabilitate cu care se confrunta persoanele vârstnice propuse a fi selectate în cadrul grupului țintă este reprezentata de riscul excluziunii sociale, după cum reiese din adresa de informare cu privire la categoriile de grupuri vulnerabile afl Prin urmare, furnizarea serviciilor sociale si socio-medicale propuse prin intermediul proiectului de fața are ca scop depășirea stării de vulnerabilitate în care persoanele din grupul ținta se afla inițial, după cum a fost aceasta identificata. </t>
  </si>
  <si>
    <t>BN</t>
  </si>
  <si>
    <t xml:space="preserve">Nasaud </t>
  </si>
  <si>
    <t xml:space="preserve">public </t>
  </si>
  <si>
    <t>AP 5 Dezvoltare locală plasată sub responsabilitatea comunităţii; OS 2 Reducerea numărului de persoane aflate în risc de sărăcie și excluziune socială din comunităţile marginalizate din zona rurală şi oraşe cu o populaţie de pâna la 20.000 locuitori prin implementarea de măsuri/ operaţiuni integrate în contextul mecanismului de DLRC.; PI (vi) strategii de dezvoltare locală elaborate la nivelul comunităţii</t>
  </si>
  <si>
    <t>DLRC Incluziv Lider Bistrita Nasaud</t>
  </si>
  <si>
    <t>ASOCIATIA GRUPUL DE ACTIUNE LOCALA LIDER BISTRITA NASAUD/COMUNA MAGURA ILVEI/SCOALA GIMNAZIALA DARIU POP/</t>
  </si>
  <si>
    <t>Solicitantul isi propune ca obiectiv general sa contribuie la reducerea numarului de persoane aflate in risc de saracie sau excluziune sociala din comunitatile marginalizate din teritoriul acoperit de SDL Asociatia Grup de Actiune Locala Lider Bistrita Nasaud prin: furnizarea de servicii sociale pentru 250 de persoane in cadrul infrastructurii sociale vizate (Centrul Multifuncþional de Incluziune Sociala Magura Ilvei - CMISMI) furnizarea de servicii sociale pentru 250 de</t>
  </si>
  <si>
    <t>Nord Vest</t>
  </si>
  <si>
    <t>Ilva Mica, Ilva Mare, Poiana Ilvei, Magura Ilvei, Lesu, Lunca Ilvei, Sângeorz Bai, Rodna, Maieru, Sant</t>
  </si>
  <si>
    <t>ONG/Public</t>
  </si>
  <si>
    <t>OI POCU MEC</t>
  </si>
  <si>
    <t>AP6 Educaţie şi competenţe, OS 18, PI(i) reducerea şi prevenirea abandonului şcolar timpuriu şi promovarea accesului egal la învăţământul preşcolar, primar şi secundar de calitate, inclusiv la parcursuri de învăţare formale, non-formale şi informale pentru reintegrarea în educaţie şi formare</t>
  </si>
  <si>
    <t>Proces educational optimizat prin activitati de mentorat în scolile bistritene</t>
  </si>
  <si>
    <t xml:space="preserve">L: INSPECTORATUL SCOLAR JUDETEAN BISTRITA/ P1: C&amp;T STRATEGIC BUSINESS PARTNERS S.R.L 
</t>
  </si>
  <si>
    <t>Cresterea calitaþii serviciilor educaþionale în scolile bistritene prin îmbunataþirea de competenþe cheie actorilor implicaþi în activitaþi educaþionale cu scopul de a reduce si elimina riscul parasirii timpurii a scolii.</t>
  </si>
  <si>
    <t>Lechinta/ Municipiul Bistrita/ Nimigea/ Beclean/ Sângeorz-Bai</t>
  </si>
  <si>
    <t>L: autoritate a administratiei publice centrale finantata integral de la bugetul de stat sau BAS/ P1: microîntreprindere</t>
  </si>
  <si>
    <t>nr.2/03.06.2020</t>
  </si>
  <si>
    <t>VIITORUL incepe AZI - cu o educatie de calitate, pentru TOTI</t>
  </si>
  <si>
    <t xml:space="preserve">L: ASOCIATIA NATIONALA MUTUALA ROMANIA FRANTA LOUIS PASTEUR DEJ/P1: Școala Gimnazială Budacu de Sus/P2: Primăria Dumitrița/P3: Asociația In.Motion
</t>
  </si>
  <si>
    <t xml:space="preserve">Implementarea mecanismelor de reducere si prevenire a abandonului scolar timpuriu si promovarea accesului egal la educatie de calitate pentru 20 anteprescolari, 120 prescolari si 332 elevi din comuna Dumitrita, jud. Bistrita-Nasaud, prin activitati dedicate acestor copii, precum si prin actiuni destinate familiilor din care provin si cadrelor didactice din scolile care le ofera suportul educational. </t>
  </si>
  <si>
    <t>Dumitrita</t>
  </si>
  <si>
    <t>L: organism neguvernamental nonprofit (persoana juridica de drept privat fara scop patrimonial)</t>
  </si>
  <si>
    <t>nr.1/12.08.2019</t>
  </si>
  <si>
    <t>LISTA PROIECTELOR CONTRACTATE  - PROGRAMUL OPERATIONAL COMPETITIVITATE
JUDEȚUL BISTRIȚA NĂSĂUD</t>
  </si>
  <si>
    <t>cod My SMIS</t>
  </si>
  <si>
    <t xml:space="preserve">Plăţi către beneficiari (lei) </t>
  </si>
  <si>
    <t>AP 2/ P2.2/A2.1.1 - NGA</t>
  </si>
  <si>
    <t>Investitii in infrastructura broadband in judetul Bistrita Nasaud</t>
  </si>
  <si>
    <t>NETWORK INNOVATION FUTURE  SRL</t>
  </si>
  <si>
    <t>Obiectivul principal al proiectului este "Investitii in infrastructura broadband in judetul Bistrita Nasaud",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</si>
  <si>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Silivasu de Campie; Viile Tecii; Ocnita;  Urmenis;  Bichigiu;  Dipsa; Pinticu;  Tagu; Galatii Bistritei; Archiud; Herina; Orosfaia; Blajenii de Sus; Sopteriu; Blajenii de Jos; Budestifana; Te, Tagsoru; Caila; Tonciu; Delureni; Albestii Bistritei; Comlod; Ghemes;</t>
  </si>
  <si>
    <t>Privat</t>
  </si>
  <si>
    <t>046</t>
  </si>
  <si>
    <t>LISTA PROIECTELOR CONTRACTATE  - PROGRAMUL OPERAȚIONAL CAPACITATE ADMINISTRATIVĂ
JUDEȚUL BISTRIȚA NĂSĂUD</t>
  </si>
  <si>
    <t>Cod MySMIS</t>
  </si>
  <si>
    <t>Cod SIPOCA</t>
  </si>
  <si>
    <t>OFP</t>
  </si>
  <si>
    <t>Cod apel</t>
  </si>
  <si>
    <t>Denumire parteneri</t>
  </si>
  <si>
    <t>Valoarea eligibilă a proiectului</t>
  </si>
  <si>
    <t>regiune mai puțin dezvoltată</t>
  </si>
  <si>
    <t>regiune mai dezvoltată</t>
  </si>
  <si>
    <t>DJ</t>
  </si>
  <si>
    <t>AP2/11i/2.1</t>
  </si>
  <si>
    <t>CP4 less /2017</t>
  </si>
  <si>
    <t>Optimizarea proceselor orientate către cetăţeni prin implementarea Instrumentului CAF la nivelul Primăriei Municipiului Bistriţa</t>
  </si>
  <si>
    <t>Municipiul Bistriţa</t>
  </si>
  <si>
    <t>n.a</t>
  </si>
  <si>
    <t xml:space="preserve">Obiectivul general: Modernizarea şi eficientizarea sistemului de management al Primăriei municipiului Bistriţa, în vederea îmbunătăţirii calităţii serviciilor orientate către cetăţeni.                                                                                                                                                                                                                       
OS1. Implementarea Cadrului comun de autoevaluare a modului de funcţionare a instituţiilor publice la nivelul Primăriei municipiului Bistriţa în primele 15 luni de implementare a proiectului;
OS2.  Îmbunătăţirea abilităţilor în domeniul CAF pentru 60 de persoane – aleşi locali şi personal de conducere şi de execuţie din cadrul Primăriei municipiului Bistriţa, în vederea optimizării proceselor orientate către cetăţeni, în primele 13 luni de implementare a proiectului.
</t>
  </si>
  <si>
    <t>119 - Investiții în capacitatea instituțională și în eficiența administrațiilor și a serviciilor publice la nivel național, regional și local, în perspectiva realizării de reforme, a unei mai bune legiferări și a bunei guvernanțe</t>
  </si>
  <si>
    <t>Finalizat</t>
  </si>
  <si>
    <t>AA1 /13.06.2019</t>
  </si>
  <si>
    <t>MV</t>
  </si>
  <si>
    <t>CP 12 less/2018</t>
  </si>
  <si>
    <t>Fundamentarea deciziilor si masuri pentru simplificarea procedurilor administrative pentru cetățeni la nivelul UAT Municipiul Bistrița</t>
  </si>
  <si>
    <t>Reducerea birocratiei și imbunatatirea procesului de luare a deciziei prin introducerea unor metode si sisteme coerente de planificare bugetara.
Descrierea obiectivelor specifice ale proiectului
1.  Simplificarea interacțiunii cetățenilor cu administrația publică locală și creșterea transparenței în luarea deciziilor prin implementarea de instrumente informatice de eGuvernare 
2.  Imbunatatirea procesului de alocare a resurselor in cadrul municipiului Bistrita prin implicarea cetățenilor și introducerea unui sistem modern de planificare bugetară, evaluare ex-ante și prioretizare a investițiilor , cu ajutorul instrumentelor informatice</t>
  </si>
  <si>
    <t xml:space="preserve"> în implementare</t>
  </si>
  <si>
    <t>AA1/23.12.2020 durata</t>
  </si>
  <si>
    <t>RAISE: Retro-Digitalizarea Arhivei si
Informatizarea Serviciilor Electronice la
Consiliul Judetean Bistrița-Nasaud</t>
  </si>
  <si>
    <t>Județul Bistrița Năsăud</t>
  </si>
  <si>
    <t>Consolidarea capacitatii Consiliului Judetean Bistriþa-Nasaud de a asigura calitatea si accesul la serviciile publice oferite exclusiv de
instituþie prin simplificarea procedurilor administraþiei locale si reducerea birocrației.
Obiectivele specifice ale proiectului
 1. Implementarea unor masuri de simplificare pentru cetaþeni si firme, în corespondenþa cu Planul Integrat pentru simplificarea
procedurilor administrative aplicabile cetaþenilor, atât din perspectiva back-office (adaptarea procedurilor interne de lucru,
digitalizarea arhivelor), cât si front-office;
 2. Dezvoltarea cunostinþelor si abilitaþilor personalului din cadrul Consiliului Judetean Bistrita-Nasaud, în vederea sprijinirii
masurilor vizate de proiect. Este avuta în vedere formarea/instruirea, evaluarea/testarea si certificarea
competenþelor/cunostinþelor dobândite pentru 100 de persoane din cadrul grupului þinta, în ceea ce priveste planificarea
strategica. Obiectivul general al serviciilor de instruire îl constituie familiarizarea persoanelor din grupul þinta cu implicaþiile
conceptului de planificarea strategica;
3. Elaborarea criteriilor de prioritizare a investitiilor in sectoarele: sanatate, asistenta sociala, infrastructura de mediu si transport
pentru realizarea bugetului Consiliului Judetean Bistrita-Nasaud aferent anului 2021.</t>
  </si>
  <si>
    <t>în implementare</t>
  </si>
  <si>
    <t>ET</t>
  </si>
  <si>
    <t>CP 13 less/2019</t>
  </si>
  <si>
    <t>BISTRIȚA 2030</t>
  </si>
  <si>
    <t>OBIECTIVE SPECIFICE:                                                                                                                                                                                       1. Actualizarea Strategiei de Dezvoltare Locala (SIDU) si a Planului de Mobilitate Urbana Durabila (PMUD) pentru urmatoarea perioada de programare a fondurilor europene 2021-2027;
2. Realizarea Planului Strategic Institutional (PSI) aferent perioadei 2021-2022;
3. Dezvoltarea abilitatilor unui numar de 40 de angajati/ alesi locali ai Municipiului Bistrita, prin organizarea unui curs de formare in domeniul planificare strategica si unui schimb de experienta la care vor participa 12 persoane</t>
  </si>
  <si>
    <t>Bistrita Năsăud</t>
  </si>
  <si>
    <t>Municipiul Bistrița</t>
  </si>
  <si>
    <t xml:space="preserve">TOTAL </t>
  </si>
  <si>
    <t>SITUAȚIA CENTRALIZATOARE A LOCALITĂȚILOR ÎN JUDEŢUL BISTRIȚA-NĂSĂUD</t>
  </si>
  <si>
    <t xml:space="preserve">Localitate </t>
  </si>
  <si>
    <t>Total valoare proiect
(LEI)</t>
  </si>
  <si>
    <t xml:space="preserve">Beclean </t>
  </si>
  <si>
    <t>Dumitrița</t>
  </si>
  <si>
    <t>Posmuș</t>
  </si>
  <si>
    <t>Sângeorz - Băi</t>
  </si>
  <si>
    <t>Șanț</t>
  </si>
  <si>
    <t>Șieu-Măgheruș</t>
  </si>
  <si>
    <t>Anumite contracte sunt la nivel de județ, nu se poate specifica localitatea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</si>
</sst>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_);_(@_)"/>
    <numFmt numFmtId="165" formatCode="_-* #,##0.00\ _l_e_i_-;\-* #,##0.00\ _l_e_i_-;_-* \-??\ _l_e_i_-;_-@_-"/>
    <numFmt numFmtId="166" formatCode="_-* #,##0.00\ _L_e_i_-;\-* #,##0.00\ _L_e_i_-;_-* \-??\ _L_e_i_-;_-@_-"/>
    <numFmt numFmtId="167" formatCode="[$-409]m/d/yyyy"/>
    <numFmt numFmtId="168" formatCode="dd/mm/yyyy;@"/>
    <numFmt numFmtId="169" formatCode="[$-409]d\-mmm\-yy"/>
    <numFmt numFmtId="170" formatCode="#,##0.00_ ;\-#,##0.00\ "/>
    <numFmt numFmtId="171" formatCode="dd\.mm\.yyyy;@"/>
  </numFmts>
  <fonts count="29" x14ac:knownFonts="1">
    <font>
      <sz val="11"/>
      <color rgb="FF000000"/>
      <name val="Calibri"/>
      <family val="2"/>
      <charset val="238"/>
    </font>
    <font>
      <sz val="11"/>
      <color rgb="FF3F3F76"/>
      <name val="Calibri"/>
      <family val="2"/>
      <charset val="1"/>
    </font>
    <font>
      <sz val="11"/>
      <color rgb="FF9C6500"/>
      <name val="Calibri"/>
      <family val="2"/>
      <charset val="1"/>
    </font>
    <font>
      <sz val="10"/>
      <name val="Arial"/>
      <family val="2"/>
      <charset val="238"/>
    </font>
    <font>
      <sz val="10"/>
      <name val="MS Sans Serif"/>
      <family val="2"/>
      <charset val="1"/>
    </font>
    <font>
      <sz val="11"/>
      <color rgb="FF000000"/>
      <name val="Calibri"/>
      <family val="2"/>
      <charset val="1"/>
    </font>
    <font>
      <sz val="10"/>
      <color rgb="FF000000"/>
      <name val="Calibri"/>
      <family val="2"/>
      <charset val="1"/>
    </font>
    <font>
      <b/>
      <sz val="11"/>
      <color rgb="FF000000"/>
      <name val="Calibri"/>
      <family val="2"/>
      <charset val="238"/>
    </font>
    <font>
      <b/>
      <sz val="12"/>
      <name val="Calibri"/>
      <family val="2"/>
      <charset val="238"/>
    </font>
    <font>
      <b/>
      <sz val="10"/>
      <name val="Calibri"/>
      <family val="2"/>
      <charset val="238"/>
    </font>
    <font>
      <b/>
      <sz val="12"/>
      <color rgb="FF000000"/>
      <name val="Calibri"/>
      <family val="2"/>
      <charset val="238"/>
    </font>
    <font>
      <sz val="12"/>
      <name val="Calibri"/>
      <family val="2"/>
      <charset val="238"/>
    </font>
    <font>
      <sz val="12"/>
      <color rgb="FF000000"/>
      <name val="Calibri"/>
      <family val="2"/>
      <charset val="238"/>
    </font>
    <font>
      <i/>
      <sz val="10"/>
      <color rgb="FF000000"/>
      <name val="Calibri"/>
      <family val="2"/>
      <charset val="1"/>
    </font>
    <font>
      <sz val="10"/>
      <color rgb="FF000000"/>
      <name val="Calibri"/>
      <family val="2"/>
      <charset val="238"/>
    </font>
    <font>
      <b/>
      <sz val="10"/>
      <color rgb="FF000000"/>
      <name val="Calibri"/>
      <family val="2"/>
      <charset val="238"/>
    </font>
    <font>
      <b/>
      <sz val="10"/>
      <color rgb="FFFFFFFF"/>
      <name val="Calibri"/>
      <family val="2"/>
      <charset val="238"/>
    </font>
    <font>
      <b/>
      <sz val="10"/>
      <color rgb="FFFF0000"/>
      <name val="Calibri"/>
      <family val="2"/>
      <charset val="238"/>
    </font>
    <font>
      <sz val="10"/>
      <name val="Calibri"/>
      <family val="2"/>
      <charset val="1"/>
    </font>
    <font>
      <b/>
      <sz val="10"/>
      <name val="Calibri"/>
      <family val="2"/>
      <charset val="1"/>
    </font>
    <font>
      <sz val="11"/>
      <name val="Calibri"/>
      <family val="2"/>
      <charset val="1"/>
    </font>
    <font>
      <b/>
      <u/>
      <sz val="10.5"/>
      <color rgb="FF50514B"/>
      <name val="Segoe UI"/>
      <family val="2"/>
      <charset val="1"/>
    </font>
    <font>
      <u/>
      <sz val="10.5"/>
      <color rgb="FF50514B"/>
      <name val="Segoe UI"/>
      <family val="2"/>
      <charset val="238"/>
    </font>
    <font>
      <b/>
      <sz val="9"/>
      <color rgb="FF000000"/>
      <name val="Segoe UI"/>
      <family val="2"/>
      <charset val="1"/>
    </font>
    <font>
      <sz val="9"/>
      <color rgb="FF000000"/>
      <name val="Segoe UI"/>
      <family val="2"/>
      <charset val="238"/>
    </font>
    <font>
      <sz val="10"/>
      <name val="Calibri"/>
      <family val="2"/>
      <charset val="238"/>
    </font>
    <font>
      <b/>
      <i/>
      <sz val="10"/>
      <color rgb="FF000000"/>
      <name val="Calibri"/>
      <family val="2"/>
      <charset val="1"/>
    </font>
    <font>
      <sz val="11"/>
      <color rgb="FF000000"/>
      <name val="Calibri"/>
      <family val="2"/>
      <charset val="238"/>
    </font>
    <font>
      <sz val="10"/>
      <color rgb="FF000000"/>
      <name val="Calibri"/>
      <family val="2"/>
    </font>
  </fonts>
  <fills count="8">
    <fill>
      <patternFill patternType="none"/>
    </fill>
    <fill>
      <patternFill patternType="gray125"/>
    </fill>
    <fill>
      <patternFill patternType="solid">
        <fgColor rgb="FFFFCC99"/>
        <bgColor rgb="FFFFC7CE"/>
      </patternFill>
    </fill>
    <fill>
      <patternFill patternType="solid">
        <fgColor rgb="FFFFEB9C"/>
        <bgColor rgb="FFFFFFCC"/>
      </patternFill>
    </fill>
    <fill>
      <patternFill patternType="solid">
        <fgColor rgb="FFDEEBF7"/>
        <bgColor rgb="FFCCFFFF"/>
      </patternFill>
    </fill>
    <fill>
      <patternFill patternType="solid">
        <fgColor rgb="FFFFFFFF"/>
        <bgColor rgb="FFFFFFCC"/>
      </patternFill>
    </fill>
    <fill>
      <patternFill patternType="solid">
        <fgColor rgb="FF00BFFF"/>
        <bgColor rgb="FF33CCCC"/>
      </patternFill>
    </fill>
    <fill>
      <patternFill patternType="solid">
        <fgColor rgb="FF808080"/>
        <bgColor rgb="FF7F7F7F"/>
      </patternFill>
    </fill>
  </fills>
  <borders count="39">
    <border>
      <left/>
      <right/>
      <top/>
      <bottom/>
      <diagonal/>
    </border>
    <border>
      <left style="thin">
        <color rgb="FF7F7F7F"/>
      </left>
      <right style="thin">
        <color rgb="FF7F7F7F"/>
      </right>
      <top style="thin">
        <color rgb="FF7F7F7F"/>
      </top>
      <bottom style="thin">
        <color rgb="FF7F7F7F"/>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rgb="FFC4C7B6"/>
      </left>
      <right style="thin">
        <color rgb="FFC4C7B6"/>
      </right>
      <top style="thin">
        <color rgb="FFC4C7B6"/>
      </top>
      <bottom/>
      <diagonal/>
    </border>
    <border>
      <left style="medium">
        <color auto="1"/>
      </left>
      <right style="thin">
        <color auto="1"/>
      </right>
      <top/>
      <bottom/>
      <diagonal/>
    </border>
    <border>
      <left style="medium">
        <color auto="1"/>
      </left>
      <right style="thin">
        <color auto="1"/>
      </right>
      <top style="medium">
        <color auto="1"/>
      </top>
      <bottom/>
      <diagonal/>
    </border>
    <border>
      <left/>
      <right style="thin">
        <color auto="1"/>
      </right>
      <top style="medium">
        <color auto="1"/>
      </top>
      <bottom/>
      <diagonal/>
    </border>
    <border>
      <left/>
      <right/>
      <top style="medium">
        <color auto="1"/>
      </top>
      <bottom/>
      <diagonal/>
    </border>
    <border>
      <left style="thin">
        <color auto="1"/>
      </left>
      <right style="medium">
        <color auto="1"/>
      </right>
      <top style="medium">
        <color auto="1"/>
      </top>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s>
  <cellStyleXfs count="39">
    <xf numFmtId="0" fontId="0" fillId="0" borderId="0"/>
    <xf numFmtId="165" fontId="27" fillId="0" borderId="0" applyBorder="0" applyProtection="0"/>
    <xf numFmtId="164"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4"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0" fontId="1" fillId="2" borderId="1" applyProtection="0"/>
    <xf numFmtId="0" fontId="2" fillId="3" borderId="0" applyBorder="0" applyProtection="0"/>
    <xf numFmtId="0" fontId="27" fillId="0" borderId="0"/>
    <xf numFmtId="0" fontId="3" fillId="0" borderId="0"/>
    <xf numFmtId="0" fontId="27" fillId="0" borderId="0"/>
    <xf numFmtId="0" fontId="27" fillId="0" borderId="0"/>
    <xf numFmtId="0" fontId="27" fillId="0" borderId="0"/>
    <xf numFmtId="0" fontId="4" fillId="0" borderId="0"/>
    <xf numFmtId="0" fontId="27" fillId="0" borderId="0"/>
    <xf numFmtId="0" fontId="27"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27" fillId="0" borderId="0"/>
    <xf numFmtId="0" fontId="5" fillId="0" borderId="0"/>
    <xf numFmtId="0" fontId="5" fillId="0" borderId="0"/>
    <xf numFmtId="0" fontId="27" fillId="0" borderId="0"/>
    <xf numFmtId="0" fontId="5" fillId="0" borderId="0"/>
    <xf numFmtId="0" fontId="27" fillId="0" borderId="0"/>
    <xf numFmtId="0" fontId="3" fillId="0" borderId="0"/>
    <xf numFmtId="0" fontId="7" fillId="0" borderId="0"/>
    <xf numFmtId="166" fontId="27" fillId="0" borderId="0" applyBorder="0" applyProtection="0"/>
    <xf numFmtId="164" fontId="27" fillId="0" borderId="0" applyBorder="0" applyProtection="0"/>
  </cellStyleXfs>
  <cellXfs count="281">
    <xf numFmtId="0" fontId="0" fillId="0" borderId="0" xfId="0"/>
    <xf numFmtId="0" fontId="9" fillId="0" borderId="0" xfId="0" applyFont="1" applyBorder="1" applyAlignment="1">
      <alignment horizontal="center" vertical="center" wrapText="1"/>
    </xf>
    <xf numFmtId="0" fontId="10" fillId="0" borderId="5" xfId="0" applyFont="1" applyBorder="1" applyAlignment="1">
      <alignment horizontal="left" vertical="center"/>
    </xf>
    <xf numFmtId="3" fontId="11" fillId="0" borderId="6" xfId="0" applyNumberFormat="1" applyFont="1" applyBorder="1" applyAlignment="1">
      <alignment horizontal="center" vertical="center"/>
    </xf>
    <xf numFmtId="3" fontId="11" fillId="0" borderId="7" xfId="0" applyNumberFormat="1" applyFont="1" applyBorder="1" applyAlignment="1">
      <alignment horizontal="center" vertical="center"/>
    </xf>
    <xf numFmtId="0" fontId="10" fillId="0" borderId="8" xfId="0" applyFont="1" applyBorder="1" applyAlignment="1">
      <alignment horizontal="left" vertical="center"/>
    </xf>
    <xf numFmtId="3" fontId="12" fillId="0" borderId="10" xfId="0" applyNumberFormat="1" applyFont="1" applyBorder="1" applyAlignment="1">
      <alignment horizontal="center" vertical="center"/>
    </xf>
    <xf numFmtId="0" fontId="10" fillId="5" borderId="8" xfId="0" applyFont="1" applyFill="1" applyBorder="1" applyAlignment="1">
      <alignment horizontal="left" vertical="center"/>
    </xf>
    <xf numFmtId="0" fontId="10" fillId="0" borderId="11" xfId="0" applyFont="1" applyBorder="1" applyAlignment="1">
      <alignment horizontal="left" vertical="center"/>
    </xf>
    <xf numFmtId="3" fontId="12" fillId="0" borderId="12" xfId="0" applyNumberFormat="1" applyFont="1" applyBorder="1" applyAlignment="1">
      <alignment horizontal="center" vertical="center"/>
    </xf>
    <xf numFmtId="3" fontId="12" fillId="0" borderId="13" xfId="0" applyNumberFormat="1" applyFont="1" applyBorder="1" applyAlignment="1">
      <alignment horizontal="center" vertical="center"/>
    </xf>
    <xf numFmtId="0" fontId="10" fillId="4" borderId="2" xfId="0" applyFont="1" applyFill="1" applyBorder="1" applyAlignment="1">
      <alignment horizontal="left" vertical="center"/>
    </xf>
    <xf numFmtId="3" fontId="10" fillId="4" borderId="3" xfId="0" applyNumberFormat="1" applyFont="1" applyFill="1" applyBorder="1" applyAlignment="1">
      <alignment horizontal="center" vertical="center"/>
    </xf>
    <xf numFmtId="3" fontId="10" fillId="4" borderId="4" xfId="0" applyNumberFormat="1" applyFont="1" applyFill="1" applyBorder="1" applyAlignment="1">
      <alignment horizontal="center" vertical="center"/>
    </xf>
    <xf numFmtId="0" fontId="13" fillId="0" borderId="0" xfId="0" applyFont="1"/>
    <xf numFmtId="3" fontId="0" fillId="0" borderId="0" xfId="0" applyNumberFormat="1" applyAlignment="1">
      <alignment horizontal="center" vertical="center"/>
    </xf>
    <xf numFmtId="3" fontId="0" fillId="0" borderId="0" xfId="0" applyNumberFormat="1"/>
    <xf numFmtId="0" fontId="10" fillId="5" borderId="11" xfId="0" applyFont="1" applyFill="1" applyBorder="1" applyAlignment="1">
      <alignment horizontal="left" vertical="center"/>
    </xf>
    <xf numFmtId="0" fontId="10" fillId="0" borderId="15" xfId="0" applyFont="1" applyBorder="1" applyAlignment="1">
      <alignment horizontal="left" vertical="center"/>
    </xf>
    <xf numFmtId="3" fontId="12" fillId="0" borderId="16" xfId="0" applyNumberFormat="1" applyFont="1" applyBorder="1" applyAlignment="1">
      <alignment horizontal="center" vertical="center"/>
    </xf>
    <xf numFmtId="0" fontId="0" fillId="0" borderId="0" xfId="0" applyFont="1"/>
    <xf numFmtId="0" fontId="0" fillId="0" borderId="0" xfId="0" applyFont="1" applyBorder="1"/>
    <xf numFmtId="3" fontId="12" fillId="0" borderId="6" xfId="0" applyNumberFormat="1" applyFont="1" applyBorder="1" applyAlignment="1">
      <alignment horizontal="center" vertical="center"/>
    </xf>
    <xf numFmtId="3" fontId="0" fillId="0" borderId="0" xfId="0" applyNumberFormat="1" applyFont="1"/>
    <xf numFmtId="0" fontId="0" fillId="5" borderId="0" xfId="0" applyFont="1" applyFill="1"/>
    <xf numFmtId="3" fontId="12" fillId="0" borderId="17" xfId="0" applyNumberFormat="1" applyFont="1" applyBorder="1" applyAlignment="1">
      <alignment horizontal="center" vertical="center"/>
    </xf>
    <xf numFmtId="0" fontId="10" fillId="0" borderId="0" xfId="0" applyFont="1" applyBorder="1" applyAlignment="1">
      <alignment horizontal="left" vertical="center"/>
    </xf>
    <xf numFmtId="3" fontId="12" fillId="0" borderId="0" xfId="0" applyNumberFormat="1" applyFont="1" applyBorder="1" applyAlignment="1">
      <alignment horizontal="center" vertical="center"/>
    </xf>
    <xf numFmtId="3" fontId="10" fillId="0" borderId="0" xfId="0" applyNumberFormat="1" applyFont="1" applyBorder="1" applyAlignment="1">
      <alignment horizontal="center" vertical="center"/>
    </xf>
    <xf numFmtId="4" fontId="10" fillId="0" borderId="0" xfId="0" applyNumberFormat="1" applyFont="1" applyBorder="1" applyAlignment="1">
      <alignment horizontal="center" vertical="center"/>
    </xf>
    <xf numFmtId="0" fontId="14" fillId="0" borderId="0" xfId="0" applyFont="1"/>
    <xf numFmtId="0" fontId="0" fillId="0" borderId="0" xfId="0" applyFont="1" applyAlignment="1">
      <alignment horizontal="left"/>
    </xf>
    <xf numFmtId="0" fontId="7" fillId="0" borderId="0" xfId="0" applyFont="1" applyAlignment="1">
      <alignment vertical="center"/>
    </xf>
    <xf numFmtId="165" fontId="9" fillId="0" borderId="0" xfId="1" applyFont="1" applyBorder="1" applyAlignment="1" applyProtection="1">
      <alignment horizontal="center" vertical="center" wrapText="1"/>
    </xf>
    <xf numFmtId="4" fontId="9" fillId="0" borderId="0" xfId="0" applyNumberFormat="1" applyFont="1" applyBorder="1" applyAlignment="1">
      <alignment horizontal="center" vertical="center" wrapText="1"/>
    </xf>
    <xf numFmtId="0" fontId="15" fillId="0" borderId="0" xfId="0" applyFont="1"/>
    <xf numFmtId="165" fontId="16" fillId="0" borderId="0" xfId="0" applyNumberFormat="1" applyFont="1"/>
    <xf numFmtId="0" fontId="7" fillId="0" borderId="0" xfId="0" applyFont="1"/>
    <xf numFmtId="4" fontId="9" fillId="4" borderId="18" xfId="0" applyNumberFormat="1" applyFont="1" applyFill="1" applyBorder="1" applyAlignment="1">
      <alignment horizontal="center" vertical="center" wrapText="1"/>
    </xf>
    <xf numFmtId="4" fontId="9" fillId="4" borderId="20" xfId="0" applyNumberFormat="1" applyFont="1" applyFill="1" applyBorder="1" applyAlignment="1">
      <alignment horizontal="center" vertical="center" wrapText="1"/>
    </xf>
    <xf numFmtId="3" fontId="9" fillId="4" borderId="20" xfId="35" applyNumberFormat="1" applyFont="1" applyFill="1" applyBorder="1" applyAlignment="1">
      <alignment horizontal="center" vertical="center" wrapText="1"/>
    </xf>
    <xf numFmtId="3" fontId="9" fillId="4" borderId="21" xfId="35" applyNumberFormat="1" applyFont="1" applyFill="1" applyBorder="1" applyAlignment="1">
      <alignment horizontal="center" vertical="center" wrapText="1"/>
    </xf>
    <xf numFmtId="0" fontId="18" fillId="0" borderId="0" xfId="0" applyFont="1"/>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5" borderId="18" xfId="0" applyFont="1" applyFill="1" applyBorder="1" applyAlignment="1">
      <alignment horizontal="center" vertical="center" wrapText="1"/>
    </xf>
    <xf numFmtId="167" fontId="18" fillId="5" borderId="18" xfId="0" applyNumberFormat="1" applyFont="1" applyFill="1" applyBorder="1" applyAlignment="1">
      <alignment horizontal="center" vertical="center" wrapText="1"/>
    </xf>
    <xf numFmtId="0" fontId="19" fillId="0" borderId="18"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8" xfId="0" applyFont="1" applyBorder="1" applyAlignment="1">
      <alignment horizontal="left" vertical="top" wrapText="1"/>
    </xf>
    <xf numFmtId="168" fontId="18" fillId="0" borderId="18" xfId="0" applyNumberFormat="1" applyFont="1" applyBorder="1" applyAlignment="1">
      <alignment horizontal="center" vertical="center" wrapText="1"/>
    </xf>
    <xf numFmtId="9" fontId="18" fillId="0" borderId="18" xfId="0" applyNumberFormat="1" applyFont="1" applyBorder="1" applyAlignment="1">
      <alignment horizontal="center" vertical="center" wrapText="1"/>
    </xf>
    <xf numFmtId="3" fontId="18" fillId="5" borderId="18" xfId="1" applyNumberFormat="1" applyFont="1" applyFill="1" applyBorder="1" applyAlignment="1" applyProtection="1">
      <alignment horizontal="center" vertical="center" wrapText="1"/>
    </xf>
    <xf numFmtId="4" fontId="18" fillId="0" borderId="18" xfId="0" applyNumberFormat="1" applyFont="1" applyBorder="1" applyAlignment="1">
      <alignment horizontal="center" vertical="center" wrapText="1"/>
    </xf>
    <xf numFmtId="3" fontId="18" fillId="0" borderId="18" xfId="35" applyNumberFormat="1" applyFont="1" applyBorder="1" applyAlignment="1">
      <alignment horizontal="center" vertical="center" wrapText="1"/>
    </xf>
    <xf numFmtId="3" fontId="18" fillId="0" borderId="19" xfId="35" applyNumberFormat="1" applyFont="1" applyBorder="1" applyAlignment="1">
      <alignment horizontal="center" vertical="center" wrapText="1"/>
    </xf>
    <xf numFmtId="165" fontId="19" fillId="0" borderId="0" xfId="0" applyNumberFormat="1" applyFont="1"/>
    <xf numFmtId="0" fontId="20" fillId="0" borderId="0" xfId="0" applyFont="1"/>
    <xf numFmtId="0" fontId="18" fillId="0" borderId="5" xfId="0" applyFont="1" applyBorder="1" applyAlignment="1">
      <alignment horizontal="center" vertical="center" wrapText="1"/>
    </xf>
    <xf numFmtId="0" fontId="18" fillId="5" borderId="9" xfId="0" applyFont="1" applyFill="1" applyBorder="1" applyAlignment="1">
      <alignment horizontal="center" vertical="center" wrapText="1"/>
    </xf>
    <xf numFmtId="0" fontId="18" fillId="5" borderId="6" xfId="0" applyFont="1" applyFill="1" applyBorder="1" applyAlignment="1">
      <alignment horizontal="center" vertical="center" wrapText="1"/>
    </xf>
    <xf numFmtId="167" fontId="18" fillId="5" borderId="6" xfId="0" applyNumberFormat="1" applyFont="1" applyFill="1" applyBorder="1" applyAlignment="1">
      <alignment horizontal="center" vertical="center" wrapText="1"/>
    </xf>
    <xf numFmtId="0" fontId="18" fillId="5" borderId="6" xfId="0" applyFont="1" applyFill="1" applyBorder="1" applyAlignment="1">
      <alignment vertical="center" wrapText="1"/>
    </xf>
    <xf numFmtId="0" fontId="18" fillId="0" borderId="6" xfId="0" applyFont="1" applyBorder="1" applyAlignment="1">
      <alignment horizontal="center" vertical="center" wrapText="1"/>
    </xf>
    <xf numFmtId="0" fontId="18" fillId="0" borderId="6" xfId="0" applyFont="1" applyBorder="1" applyAlignment="1">
      <alignment horizontal="left" vertical="top" wrapText="1"/>
    </xf>
    <xf numFmtId="168" fontId="18" fillId="0" borderId="6" xfId="0" applyNumberFormat="1" applyFont="1" applyBorder="1" applyAlignment="1">
      <alignment horizontal="center" vertical="center" wrapText="1"/>
    </xf>
    <xf numFmtId="9" fontId="18" fillId="0" borderId="6" xfId="0" applyNumberFormat="1" applyFont="1" applyBorder="1" applyAlignment="1">
      <alignment horizontal="center" vertical="center" wrapText="1"/>
    </xf>
    <xf numFmtId="3" fontId="18" fillId="5" borderId="6" xfId="1" applyNumberFormat="1" applyFont="1" applyFill="1" applyBorder="1" applyAlignment="1" applyProtection="1">
      <alignment horizontal="center" vertical="center" wrapText="1"/>
    </xf>
    <xf numFmtId="3" fontId="18" fillId="5" borderId="6" xfId="35" applyNumberFormat="1" applyFont="1" applyFill="1" applyBorder="1" applyAlignment="1">
      <alignment horizontal="center" vertical="center" wrapText="1"/>
    </xf>
    <xf numFmtId="3" fontId="18" fillId="5" borderId="7" xfId="35" applyNumberFormat="1" applyFont="1" applyFill="1" applyBorder="1" applyAlignment="1">
      <alignment horizontal="center" vertical="center" wrapText="1"/>
    </xf>
    <xf numFmtId="0" fontId="18" fillId="0" borderId="8" xfId="0" applyFont="1" applyBorder="1" applyAlignment="1">
      <alignment horizontal="center" vertical="center" wrapText="1"/>
    </xf>
    <xf numFmtId="167" fontId="18" fillId="5" borderId="9" xfId="0" applyNumberFormat="1" applyFont="1" applyFill="1" applyBorder="1" applyAlignment="1">
      <alignment horizontal="center" vertical="center" wrapText="1"/>
    </xf>
    <xf numFmtId="0" fontId="18" fillId="5" borderId="9" xfId="0" applyFont="1" applyFill="1" applyBorder="1" applyAlignment="1">
      <alignment vertical="center" wrapText="1"/>
    </xf>
    <xf numFmtId="0" fontId="18" fillId="0" borderId="9" xfId="0" applyFont="1" applyBorder="1" applyAlignment="1">
      <alignment horizontal="center" vertical="center" wrapText="1"/>
    </xf>
    <xf numFmtId="0" fontId="18" fillId="0" borderId="9" xfId="0" applyFont="1" applyBorder="1" applyAlignment="1">
      <alignment horizontal="left" vertical="top" wrapText="1"/>
    </xf>
    <xf numFmtId="168" fontId="18" fillId="0" borderId="9" xfId="0" applyNumberFormat="1" applyFont="1" applyBorder="1" applyAlignment="1">
      <alignment horizontal="center" vertical="center" wrapText="1"/>
    </xf>
    <xf numFmtId="168" fontId="18" fillId="5" borderId="9" xfId="0" applyNumberFormat="1" applyFont="1" applyFill="1" applyBorder="1" applyAlignment="1">
      <alignment horizontal="center" vertical="center" wrapText="1"/>
    </xf>
    <xf numFmtId="9" fontId="18" fillId="0" borderId="9" xfId="0" applyNumberFormat="1" applyFont="1" applyBorder="1" applyAlignment="1">
      <alignment horizontal="center" vertical="center" wrapText="1"/>
    </xf>
    <xf numFmtId="3" fontId="18" fillId="5" borderId="9" xfId="1" applyNumberFormat="1" applyFont="1" applyFill="1" applyBorder="1" applyAlignment="1" applyProtection="1">
      <alignment horizontal="center" vertical="center" wrapText="1"/>
    </xf>
    <xf numFmtId="3" fontId="18" fillId="5" borderId="9" xfId="35" applyNumberFormat="1" applyFont="1" applyFill="1" applyBorder="1" applyAlignment="1">
      <alignment horizontal="center" vertical="center" wrapText="1"/>
    </xf>
    <xf numFmtId="3" fontId="18" fillId="5" borderId="10" xfId="35" applyNumberFormat="1" applyFont="1" applyFill="1" applyBorder="1" applyAlignment="1">
      <alignment horizontal="center" vertical="center" wrapText="1"/>
    </xf>
    <xf numFmtId="3" fontId="18" fillId="0" borderId="9" xfId="1" applyNumberFormat="1" applyFont="1" applyBorder="1" applyAlignment="1" applyProtection="1">
      <alignment horizontal="center" vertical="center" wrapText="1"/>
    </xf>
    <xf numFmtId="0" fontId="18" fillId="5" borderId="9" xfId="0" applyFont="1" applyFill="1" applyBorder="1" applyAlignment="1">
      <alignment horizontal="left" vertical="top" wrapText="1"/>
    </xf>
    <xf numFmtId="3" fontId="18" fillId="0" borderId="9" xfId="0" applyNumberFormat="1" applyFont="1" applyBorder="1" applyAlignment="1">
      <alignment horizontal="center" vertical="center" wrapText="1"/>
    </xf>
    <xf numFmtId="3" fontId="18" fillId="0" borderId="10" xfId="0" applyNumberFormat="1" applyFont="1" applyBorder="1" applyAlignment="1">
      <alignment horizontal="center" vertical="center" wrapText="1"/>
    </xf>
    <xf numFmtId="0" fontId="18" fillId="0" borderId="15" xfId="0" applyFont="1" applyBorder="1" applyAlignment="1">
      <alignment horizontal="center" vertical="center" wrapText="1"/>
    </xf>
    <xf numFmtId="0" fontId="18" fillId="0" borderId="20" xfId="0" applyFont="1" applyBorder="1" applyAlignment="1">
      <alignment horizontal="center" vertical="center" wrapText="1"/>
    </xf>
    <xf numFmtId="0" fontId="18" fillId="5" borderId="20" xfId="0" applyFont="1" applyFill="1" applyBorder="1" applyAlignment="1">
      <alignment horizontal="center" vertical="center" wrapText="1"/>
    </xf>
    <xf numFmtId="0" fontId="18" fillId="5" borderId="20" xfId="0" applyFont="1" applyFill="1" applyBorder="1" applyAlignment="1">
      <alignment horizontal="left" vertical="top" wrapText="1"/>
    </xf>
    <xf numFmtId="168" fontId="18" fillId="5" borderId="20" xfId="0" applyNumberFormat="1" applyFont="1" applyFill="1" applyBorder="1" applyAlignment="1">
      <alignment horizontal="center" vertical="center" wrapText="1"/>
    </xf>
    <xf numFmtId="168" fontId="18" fillId="0" borderId="20" xfId="0" applyNumberFormat="1" applyFont="1" applyBorder="1" applyAlignment="1">
      <alignment horizontal="center" vertical="center" wrapText="1"/>
    </xf>
    <xf numFmtId="9" fontId="18" fillId="0" borderId="20" xfId="0" applyNumberFormat="1" applyFont="1" applyBorder="1" applyAlignment="1">
      <alignment horizontal="center" vertical="center" wrapText="1"/>
    </xf>
    <xf numFmtId="3" fontId="18" fillId="0" borderId="20" xfId="1" applyNumberFormat="1" applyFont="1" applyBorder="1" applyAlignment="1" applyProtection="1">
      <alignment horizontal="center" vertical="center" wrapText="1"/>
    </xf>
    <xf numFmtId="3" fontId="18" fillId="0" borderId="20" xfId="0" applyNumberFormat="1" applyFont="1" applyBorder="1" applyAlignment="1">
      <alignment horizontal="center" vertical="center" wrapText="1"/>
    </xf>
    <xf numFmtId="3" fontId="18" fillId="5" borderId="20" xfId="1" applyNumberFormat="1" applyFont="1" applyFill="1" applyBorder="1" applyAlignment="1" applyProtection="1">
      <alignment horizontal="center" vertical="center" wrapText="1"/>
    </xf>
    <xf numFmtId="3" fontId="18" fillId="0" borderId="21" xfId="0" applyNumberFormat="1" applyFont="1" applyBorder="1" applyAlignment="1">
      <alignment horizontal="center" vertical="center" wrapText="1"/>
    </xf>
    <xf numFmtId="4" fontId="14" fillId="0" borderId="0" xfId="0" applyNumberFormat="1" applyFont="1"/>
    <xf numFmtId="4" fontId="0" fillId="0" borderId="0" xfId="0" applyNumberFormat="1" applyFont="1"/>
    <xf numFmtId="0" fontId="14" fillId="0" borderId="0" xfId="0" applyFont="1" applyAlignment="1">
      <alignment vertical="center"/>
    </xf>
    <xf numFmtId="0" fontId="14" fillId="5" borderId="0" xfId="0" applyFont="1" applyFill="1" applyAlignment="1">
      <alignment vertical="center"/>
    </xf>
    <xf numFmtId="0" fontId="14" fillId="0" borderId="0" xfId="0" applyFont="1" applyAlignment="1">
      <alignment horizontal="center" vertical="center"/>
    </xf>
    <xf numFmtId="0" fontId="14" fillId="0" borderId="0" xfId="0" applyFont="1" applyAlignment="1">
      <alignment vertical="center" wrapText="1"/>
    </xf>
    <xf numFmtId="167" fontId="14" fillId="0" borderId="0" xfId="0" applyNumberFormat="1" applyFont="1" applyAlignment="1">
      <alignment horizontal="center" vertical="center"/>
    </xf>
    <xf numFmtId="4" fontId="15" fillId="4" borderId="18" xfId="0" applyNumberFormat="1" applyFont="1" applyFill="1" applyBorder="1" applyAlignment="1">
      <alignment horizontal="center" vertical="center" wrapText="1"/>
    </xf>
    <xf numFmtId="3" fontId="15" fillId="4" borderId="3" xfId="0" applyNumberFormat="1" applyFont="1" applyFill="1" applyBorder="1" applyAlignment="1">
      <alignment horizontal="center" vertical="center" wrapText="1"/>
    </xf>
    <xf numFmtId="4" fontId="15" fillId="4" borderId="20" xfId="0" applyNumberFormat="1" applyFont="1" applyFill="1" applyBorder="1" applyAlignment="1">
      <alignment horizontal="center" vertical="center" wrapText="1"/>
    </xf>
    <xf numFmtId="0" fontId="14" fillId="0" borderId="22" xfId="0" applyFont="1" applyBorder="1" applyAlignment="1">
      <alignment horizontal="center" vertical="center" wrapText="1"/>
    </xf>
    <xf numFmtId="0" fontId="18" fillId="0" borderId="18" xfId="0" applyFont="1" applyBorder="1" applyAlignment="1">
      <alignment horizontal="center" vertical="center"/>
    </xf>
    <xf numFmtId="0" fontId="18" fillId="0" borderId="18" xfId="0" applyFont="1" applyBorder="1" applyAlignment="1">
      <alignment horizontal="justify" wrapText="1"/>
    </xf>
    <xf numFmtId="167" fontId="18" fillId="0" borderId="18" xfId="0" applyNumberFormat="1" applyFont="1" applyBorder="1" applyAlignment="1">
      <alignment horizontal="center" vertical="center"/>
    </xf>
    <xf numFmtId="3" fontId="18" fillId="0" borderId="18" xfId="0" applyNumberFormat="1" applyFont="1" applyBorder="1" applyAlignment="1">
      <alignment horizontal="center" vertical="center"/>
    </xf>
    <xf numFmtId="3" fontId="18" fillId="0" borderId="19" xfId="0" applyNumberFormat="1" applyFont="1" applyBorder="1" applyAlignment="1">
      <alignment horizontal="center" vertical="center"/>
    </xf>
    <xf numFmtId="0" fontId="14" fillId="0" borderId="8" xfId="0" applyFont="1" applyBorder="1" applyAlignment="1">
      <alignment horizontal="center" vertical="center" wrapText="1"/>
    </xf>
    <xf numFmtId="0" fontId="18" fillId="0" borderId="9" xfId="0" applyFont="1" applyBorder="1" applyAlignment="1">
      <alignment horizontal="center" vertical="center"/>
    </xf>
    <xf numFmtId="0" fontId="18" fillId="0" borderId="9" xfId="0" applyFont="1" applyBorder="1" applyAlignment="1">
      <alignment horizontal="justify" wrapText="1"/>
    </xf>
    <xf numFmtId="167" fontId="18" fillId="0" borderId="9" xfId="0" applyNumberFormat="1" applyFont="1" applyBorder="1" applyAlignment="1">
      <alignment horizontal="center" vertical="center"/>
    </xf>
    <xf numFmtId="3" fontId="18" fillId="0" borderId="9" xfId="0" applyNumberFormat="1" applyFont="1" applyBorder="1" applyAlignment="1">
      <alignment horizontal="center" vertical="center"/>
    </xf>
    <xf numFmtId="3" fontId="18" fillId="0" borderId="10" xfId="0" applyNumberFormat="1" applyFont="1" applyBorder="1" applyAlignment="1">
      <alignment horizontal="center" vertical="center"/>
    </xf>
    <xf numFmtId="0" fontId="14" fillId="0" borderId="9" xfId="0" applyFont="1" applyBorder="1" applyAlignment="1">
      <alignment horizontal="center" vertical="center" wrapText="1"/>
    </xf>
    <xf numFmtId="4" fontId="18" fillId="5" borderId="9" xfId="0" applyNumberFormat="1" applyFont="1" applyFill="1" applyBorder="1" applyAlignment="1">
      <alignment horizontal="center" vertical="center"/>
    </xf>
    <xf numFmtId="49" fontId="18" fillId="0" borderId="9" xfId="0" applyNumberFormat="1" applyFont="1" applyBorder="1" applyAlignment="1">
      <alignment horizontal="center" vertical="center"/>
    </xf>
    <xf numFmtId="3" fontId="15" fillId="4" borderId="3" xfId="0" applyNumberFormat="1" applyFont="1" applyFill="1" applyBorder="1" applyAlignment="1">
      <alignment horizontal="center" vertical="center"/>
    </xf>
    <xf numFmtId="4" fontId="14" fillId="0" borderId="0" xfId="0" applyNumberFormat="1" applyFont="1" applyAlignment="1">
      <alignment horizontal="center" vertical="center"/>
    </xf>
    <xf numFmtId="49" fontId="21" fillId="6" borderId="26" xfId="15" applyNumberFormat="1" applyFont="1" applyFill="1" applyBorder="1" applyAlignment="1">
      <alignment horizontal="center" vertical="center"/>
    </xf>
    <xf numFmtId="49" fontId="22" fillId="6" borderId="26" xfId="15" applyNumberFormat="1" applyFont="1" applyFill="1" applyBorder="1" applyAlignment="1">
      <alignment horizontal="center" vertical="center"/>
    </xf>
    <xf numFmtId="1" fontId="23" fillId="5" borderId="9" xfId="15" applyNumberFormat="1" applyFont="1" applyFill="1" applyBorder="1" applyAlignment="1">
      <alignment horizontal="right" vertical="center"/>
    </xf>
    <xf numFmtId="49" fontId="24" fillId="5" borderId="9" xfId="15" applyNumberFormat="1" applyFont="1" applyFill="1" applyBorder="1" applyAlignment="1">
      <alignment horizontal="left" vertical="center"/>
    </xf>
    <xf numFmtId="1" fontId="23" fillId="7" borderId="9" xfId="15" applyNumberFormat="1" applyFont="1" applyFill="1" applyBorder="1" applyAlignment="1">
      <alignment horizontal="right" vertical="center"/>
    </xf>
    <xf numFmtId="49" fontId="24" fillId="7" borderId="9" xfId="15" applyNumberFormat="1" applyFont="1" applyFill="1" applyBorder="1" applyAlignment="1">
      <alignment horizontal="left" vertical="center"/>
    </xf>
    <xf numFmtId="0" fontId="14" fillId="0" borderId="0" xfId="0" applyFont="1" applyAlignment="1">
      <alignment wrapText="1"/>
    </xf>
    <xf numFmtId="0" fontId="14" fillId="0" borderId="0" xfId="0" applyFont="1" applyAlignment="1">
      <alignment horizontal="center" vertical="center" wrapText="1"/>
    </xf>
    <xf numFmtId="0" fontId="14" fillId="0" borderId="0" xfId="0" applyFont="1" applyAlignment="1">
      <alignment horizontal="center" wrapText="1"/>
    </xf>
    <xf numFmtId="3" fontId="9" fillId="4" borderId="3" xfId="0" applyNumberFormat="1" applyFont="1" applyFill="1" applyBorder="1" applyAlignment="1">
      <alignment horizontal="center" vertical="center" wrapText="1"/>
    </xf>
    <xf numFmtId="0" fontId="9" fillId="5" borderId="0" xfId="0" applyFont="1" applyFill="1" applyBorder="1" applyAlignment="1">
      <alignment horizontal="center" vertical="center" wrapText="1"/>
    </xf>
    <xf numFmtId="4" fontId="9" fillId="4" borderId="9" xfId="0" applyNumberFormat="1" applyFont="1" applyFill="1" applyBorder="1" applyAlignment="1">
      <alignment horizontal="center" vertical="center" wrapText="1"/>
    </xf>
    <xf numFmtId="0" fontId="14" fillId="0" borderId="5" xfId="0" applyFont="1" applyBorder="1" applyAlignment="1">
      <alignment horizontal="left" vertical="center" wrapText="1"/>
    </xf>
    <xf numFmtId="0" fontId="14" fillId="0" borderId="6" xfId="0" applyFont="1" applyBorder="1" applyAlignment="1">
      <alignment horizontal="center" vertical="center" wrapText="1"/>
    </xf>
    <xf numFmtId="0" fontId="14" fillId="0" borderId="6" xfId="0" applyFont="1" applyBorder="1" applyAlignment="1">
      <alignment horizontal="left" vertical="center" wrapText="1"/>
    </xf>
    <xf numFmtId="168" fontId="14" fillId="0" borderId="6" xfId="0" applyNumberFormat="1" applyFont="1" applyBorder="1" applyAlignment="1">
      <alignment horizontal="center" vertical="center" wrapText="1"/>
    </xf>
    <xf numFmtId="2" fontId="14" fillId="0" borderId="6" xfId="0" applyNumberFormat="1" applyFont="1" applyBorder="1" applyAlignment="1">
      <alignment horizontal="center" vertical="center" wrapText="1"/>
    </xf>
    <xf numFmtId="0" fontId="25" fillId="0" borderId="6" xfId="0" applyFont="1" applyBorder="1" applyAlignment="1">
      <alignment horizontal="center" vertical="center" wrapText="1"/>
    </xf>
    <xf numFmtId="3" fontId="14" fillId="0" borderId="6" xfId="0" applyNumberFormat="1" applyFont="1" applyBorder="1" applyAlignment="1">
      <alignment horizontal="center" vertical="center" wrapText="1"/>
    </xf>
    <xf numFmtId="3" fontId="25" fillId="0" borderId="6" xfId="0" applyNumberFormat="1" applyFont="1" applyBorder="1" applyAlignment="1">
      <alignment horizontal="center" vertical="center" wrapText="1"/>
    </xf>
    <xf numFmtId="3" fontId="25" fillId="0" borderId="7" xfId="0" applyNumberFormat="1" applyFont="1" applyBorder="1" applyAlignment="1">
      <alignment horizontal="center" vertical="center" wrapText="1"/>
    </xf>
    <xf numFmtId="0" fontId="9" fillId="5" borderId="0" xfId="0" applyFont="1" applyFill="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168" fontId="14" fillId="0" borderId="9" xfId="0" applyNumberFormat="1" applyFont="1" applyBorder="1" applyAlignment="1">
      <alignment horizontal="center" vertical="center" wrapText="1"/>
    </xf>
    <xf numFmtId="2" fontId="14" fillId="0" borderId="9" xfId="0" applyNumberFormat="1" applyFont="1" applyBorder="1" applyAlignment="1">
      <alignment horizontal="center" vertical="center" wrapText="1"/>
    </xf>
    <xf numFmtId="0" fontId="25" fillId="0" borderId="9" xfId="0" applyFont="1" applyBorder="1" applyAlignment="1">
      <alignment horizontal="center" vertical="center" wrapText="1"/>
    </xf>
    <xf numFmtId="3" fontId="14" fillId="0" borderId="9" xfId="0" applyNumberFormat="1" applyFont="1" applyBorder="1" applyAlignment="1">
      <alignment horizontal="center" vertical="center" wrapText="1"/>
    </xf>
    <xf numFmtId="3" fontId="25" fillId="0" borderId="9" xfId="0" applyNumberFormat="1" applyFont="1" applyBorder="1" applyAlignment="1">
      <alignment horizontal="center" vertical="center" wrapText="1"/>
    </xf>
    <xf numFmtId="3" fontId="25" fillId="0" borderId="10" xfId="0" applyNumberFormat="1" applyFont="1" applyBorder="1" applyAlignment="1">
      <alignment horizontal="center"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9" xfId="0" applyFont="1" applyBorder="1" applyAlignment="1" applyProtection="1">
      <alignment horizontal="center" vertical="center" wrapText="1"/>
    </xf>
    <xf numFmtId="168" fontId="25" fillId="0" borderId="9" xfId="0" applyNumberFormat="1" applyFont="1" applyBorder="1" applyAlignment="1">
      <alignment horizontal="center" vertical="center" wrapText="1"/>
    </xf>
    <xf numFmtId="4" fontId="14" fillId="0" borderId="9" xfId="0" applyNumberFormat="1" applyFont="1" applyBorder="1" applyAlignment="1">
      <alignment horizontal="center" vertical="center" wrapText="1"/>
    </xf>
    <xf numFmtId="0" fontId="25" fillId="0" borderId="11" xfId="0" applyFont="1" applyBorder="1" applyAlignment="1">
      <alignment horizontal="left" vertical="center" wrapText="1"/>
    </xf>
    <xf numFmtId="0" fontId="25" fillId="0" borderId="12" xfId="0" applyFont="1" applyBorder="1" applyAlignment="1">
      <alignment horizontal="left" vertical="center" wrapText="1"/>
    </xf>
    <xf numFmtId="0" fontId="25" fillId="0" borderId="12" xfId="0" applyFont="1" applyBorder="1" applyAlignment="1" applyProtection="1">
      <alignment horizontal="center" vertical="center" wrapText="1"/>
    </xf>
    <xf numFmtId="0" fontId="14" fillId="0" borderId="12" xfId="0" applyFont="1" applyBorder="1" applyAlignment="1">
      <alignment horizontal="center" vertical="center" wrapText="1"/>
    </xf>
    <xf numFmtId="0" fontId="14" fillId="0" borderId="12" xfId="0" applyFont="1" applyBorder="1" applyAlignment="1" applyProtection="1">
      <alignment horizontal="left" vertical="center" wrapText="1"/>
    </xf>
    <xf numFmtId="168" fontId="25" fillId="0" borderId="12" xfId="0" applyNumberFormat="1" applyFont="1" applyBorder="1" applyAlignment="1">
      <alignment horizontal="center" vertical="center" wrapText="1"/>
    </xf>
    <xf numFmtId="168" fontId="14" fillId="0" borderId="12" xfId="0" applyNumberFormat="1" applyFont="1" applyBorder="1" applyAlignment="1">
      <alignment horizontal="center" vertical="center" wrapText="1"/>
    </xf>
    <xf numFmtId="4" fontId="14" fillId="0" borderId="12" xfId="0" applyNumberFormat="1" applyFont="1" applyBorder="1" applyAlignment="1">
      <alignment horizontal="center" vertical="center" wrapText="1"/>
    </xf>
    <xf numFmtId="0" fontId="14" fillId="0" borderId="12" xfId="0" applyFont="1" applyBorder="1" applyAlignment="1" applyProtection="1">
      <alignment horizontal="center" vertical="center" wrapText="1"/>
    </xf>
    <xf numFmtId="3" fontId="14" fillId="0" borderId="12" xfId="0" applyNumberFormat="1" applyFont="1" applyBorder="1" applyAlignment="1">
      <alignment horizontal="center" vertical="center" wrapText="1"/>
    </xf>
    <xf numFmtId="3" fontId="14" fillId="0" borderId="12" xfId="0" applyNumberFormat="1" applyFont="1" applyBorder="1" applyAlignment="1" applyProtection="1">
      <alignment horizontal="center" vertical="center" wrapText="1"/>
    </xf>
    <xf numFmtId="3" fontId="25" fillId="0" borderId="12" xfId="0" applyNumberFormat="1" applyFont="1" applyBorder="1" applyAlignment="1">
      <alignment horizontal="center" vertical="center" wrapText="1"/>
    </xf>
    <xf numFmtId="3" fontId="25" fillId="0" borderId="13" xfId="0" applyNumberFormat="1" applyFont="1" applyBorder="1" applyAlignment="1">
      <alignment horizontal="center" vertical="center" wrapText="1"/>
    </xf>
    <xf numFmtId="3" fontId="15" fillId="4" borderId="4" xfId="0" applyNumberFormat="1" applyFont="1" applyFill="1" applyBorder="1" applyAlignment="1">
      <alignment horizontal="center" vertical="center" wrapText="1"/>
    </xf>
    <xf numFmtId="3" fontId="14" fillId="0" borderId="0" xfId="0" applyNumberFormat="1" applyFont="1" applyAlignment="1">
      <alignment horizontal="center" vertical="center" wrapText="1"/>
    </xf>
    <xf numFmtId="0" fontId="9" fillId="5" borderId="0" xfId="0" applyFont="1" applyFill="1" applyBorder="1" applyAlignment="1">
      <alignment vertical="center" wrapText="1"/>
    </xf>
    <xf numFmtId="0" fontId="14" fillId="5" borderId="0" xfId="0" applyFont="1" applyFill="1"/>
    <xf numFmtId="169" fontId="9" fillId="5" borderId="0" xfId="0" applyNumberFormat="1" applyFont="1" applyFill="1" applyBorder="1" applyAlignment="1">
      <alignment vertical="center" wrapText="1"/>
    </xf>
    <xf numFmtId="3" fontId="9" fillId="0" borderId="0" xfId="0" applyNumberFormat="1" applyFont="1" applyBorder="1" applyAlignment="1">
      <alignment horizontal="center" vertical="center" wrapText="1"/>
    </xf>
    <xf numFmtId="0" fontId="25" fillId="0" borderId="0" xfId="0" applyFont="1" applyBorder="1" applyAlignment="1">
      <alignment horizontal="center" vertical="center" wrapText="1"/>
    </xf>
    <xf numFmtId="0" fontId="14" fillId="5" borderId="12" xfId="0" applyFont="1" applyFill="1" applyBorder="1" applyAlignment="1">
      <alignment horizontal="center" vertical="center" wrapText="1"/>
    </xf>
    <xf numFmtId="0" fontId="14" fillId="5" borderId="12" xfId="0" applyFont="1" applyFill="1" applyBorder="1" applyAlignment="1">
      <alignment horizontal="left" vertical="center" wrapText="1"/>
    </xf>
    <xf numFmtId="168" fontId="14" fillId="5" borderId="12" xfId="0" applyNumberFormat="1" applyFont="1" applyFill="1" applyBorder="1" applyAlignment="1">
      <alignment horizontal="center" vertical="center" wrapText="1"/>
    </xf>
    <xf numFmtId="4" fontId="14" fillId="5" borderId="12" xfId="0" applyNumberFormat="1" applyFont="1" applyFill="1" applyBorder="1" applyAlignment="1">
      <alignment horizontal="center" vertical="center" wrapText="1"/>
    </xf>
    <xf numFmtId="49" fontId="14" fillId="5" borderId="12" xfId="0" applyNumberFormat="1" applyFont="1" applyFill="1" applyBorder="1" applyAlignment="1">
      <alignment horizontal="center" vertical="center" wrapText="1"/>
    </xf>
    <xf numFmtId="3" fontId="14" fillId="5" borderId="12" xfId="1" applyNumberFormat="1" applyFont="1" applyFill="1" applyBorder="1" applyAlignment="1" applyProtection="1">
      <alignment horizontal="center" vertical="center" wrapText="1"/>
    </xf>
    <xf numFmtId="3" fontId="14" fillId="5" borderId="12" xfId="0" applyNumberFormat="1" applyFont="1" applyFill="1" applyBorder="1" applyAlignment="1">
      <alignment horizontal="center" vertical="center" wrapText="1"/>
    </xf>
    <xf numFmtId="3" fontId="14" fillId="5" borderId="13" xfId="0" applyNumberFormat="1" applyFont="1" applyFill="1" applyBorder="1" applyAlignment="1">
      <alignment horizontal="center" vertical="center" wrapText="1"/>
    </xf>
    <xf numFmtId="0" fontId="14" fillId="5" borderId="0" xfId="0" applyFont="1" applyFill="1" applyAlignment="1">
      <alignment vertical="top" wrapText="1"/>
    </xf>
    <xf numFmtId="3" fontId="15" fillId="4" borderId="4" xfId="0" applyNumberFormat="1" applyFont="1" applyFill="1" applyBorder="1" applyAlignment="1">
      <alignment horizontal="center" vertical="center"/>
    </xf>
    <xf numFmtId="0" fontId="15" fillId="0" borderId="0" xfId="0" applyFont="1" applyAlignment="1">
      <alignment horizontal="center" vertical="center"/>
    </xf>
    <xf numFmtId="3" fontId="14" fillId="0" borderId="0" xfId="0" applyNumberFormat="1" applyFont="1"/>
    <xf numFmtId="0" fontId="14" fillId="0" borderId="0" xfId="0" applyFont="1" applyAlignment="1">
      <alignment horizontal="left"/>
    </xf>
    <xf numFmtId="0" fontId="14" fillId="0" borderId="0" xfId="0" applyFont="1" applyAlignment="1">
      <alignment horizontal="center"/>
    </xf>
    <xf numFmtId="0" fontId="15" fillId="0" borderId="0" xfId="0" applyFont="1" applyAlignment="1"/>
    <xf numFmtId="4" fontId="15" fillId="0" borderId="0" xfId="0" applyNumberFormat="1" applyFont="1" applyAlignment="1">
      <alignment horizontal="center" vertical="center"/>
    </xf>
    <xf numFmtId="167" fontId="15" fillId="0" borderId="0" xfId="0" applyNumberFormat="1" applyFont="1" applyAlignment="1">
      <alignment horizontal="left"/>
    </xf>
    <xf numFmtId="0" fontId="15" fillId="0" borderId="0" xfId="0" applyFont="1" applyAlignment="1">
      <alignment horizontal="left"/>
    </xf>
    <xf numFmtId="0" fontId="15" fillId="4" borderId="18"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30" xfId="0" applyFont="1" applyBorder="1" applyAlignment="1">
      <alignment horizontal="left" vertical="center" wrapText="1"/>
    </xf>
    <xf numFmtId="4" fontId="25" fillId="0" borderId="23" xfId="0" applyNumberFormat="1" applyFont="1" applyBorder="1" applyAlignment="1">
      <alignment horizontal="center" vertical="center" wrapText="1"/>
    </xf>
    <xf numFmtId="0" fontId="25" fillId="0" borderId="23" xfId="0" applyFont="1" applyBorder="1" applyAlignment="1">
      <alignment horizontal="left" vertical="center" wrapText="1"/>
    </xf>
    <xf numFmtId="3" fontId="25" fillId="0" borderId="23" xfId="1" applyNumberFormat="1" applyFont="1" applyBorder="1" applyAlignment="1" applyProtection="1">
      <alignment horizontal="center" vertical="center" wrapText="1"/>
    </xf>
    <xf numFmtId="3" fontId="25" fillId="0" borderId="23" xfId="0" applyNumberFormat="1" applyFont="1" applyBorder="1" applyAlignment="1">
      <alignment horizontal="center" vertical="center" wrapText="1"/>
    </xf>
    <xf numFmtId="3" fontId="25" fillId="0" borderId="30" xfId="0" applyNumberFormat="1" applyFont="1" applyBorder="1" applyAlignment="1">
      <alignment horizontal="center" vertical="center" wrapText="1"/>
    </xf>
    <xf numFmtId="3" fontId="25" fillId="0" borderId="31" xfId="0" applyNumberFormat="1" applyFont="1" applyBorder="1" applyAlignment="1">
      <alignment horizontal="center" vertical="center" wrapText="1"/>
    </xf>
    <xf numFmtId="0" fontId="25" fillId="0" borderId="0" xfId="0" applyFont="1" applyAlignment="1">
      <alignment horizontal="left" vertical="center"/>
    </xf>
    <xf numFmtId="0" fontId="25" fillId="0" borderId="8" xfId="0" applyFont="1" applyBorder="1" applyAlignment="1">
      <alignment horizontal="center" vertical="center" wrapText="1"/>
    </xf>
    <xf numFmtId="4" fontId="25" fillId="0" borderId="9" xfId="0" applyNumberFormat="1" applyFont="1" applyBorder="1" applyAlignment="1">
      <alignment horizontal="center" vertical="center" wrapText="1"/>
    </xf>
    <xf numFmtId="3" fontId="25" fillId="0" borderId="9" xfId="1" applyNumberFormat="1" applyFont="1" applyBorder="1" applyAlignment="1" applyProtection="1">
      <alignment horizontal="center" vertical="center" wrapText="1"/>
    </xf>
    <xf numFmtId="0" fontId="25" fillId="0" borderId="32"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4" xfId="0" applyFont="1" applyBorder="1" applyAlignment="1">
      <alignment horizontal="left" vertical="center" wrapText="1"/>
    </xf>
    <xf numFmtId="4" fontId="25" fillId="0" borderId="24" xfId="0" applyNumberFormat="1" applyFont="1" applyBorder="1" applyAlignment="1">
      <alignment horizontal="center" vertical="center" wrapText="1"/>
    </xf>
    <xf numFmtId="3" fontId="25" fillId="0" borderId="24" xfId="1" applyNumberFormat="1" applyFont="1" applyBorder="1" applyAlignment="1" applyProtection="1">
      <alignment horizontal="center" vertical="center" wrapText="1"/>
    </xf>
    <xf numFmtId="3" fontId="25" fillId="0" borderId="24" xfId="0" applyNumberFormat="1" applyFont="1" applyBorder="1" applyAlignment="1">
      <alignment horizontal="center" vertical="center" wrapText="1"/>
    </xf>
    <xf numFmtId="3" fontId="25" fillId="0" borderId="25" xfId="0" applyNumberFormat="1" applyFont="1" applyBorder="1" applyAlignment="1">
      <alignment horizontal="center" vertical="center" wrapText="1"/>
    </xf>
    <xf numFmtId="3" fontId="9" fillId="4" borderId="4" xfId="0" applyNumberFormat="1" applyFont="1" applyFill="1" applyBorder="1" applyAlignment="1">
      <alignment horizontal="center" vertical="center" wrapText="1"/>
    </xf>
    <xf numFmtId="0" fontId="12" fillId="0" borderId="35" xfId="0" applyFont="1" applyBorder="1" applyAlignment="1">
      <alignment horizontal="left" vertical="center"/>
    </xf>
    <xf numFmtId="3" fontId="12" fillId="5" borderId="36" xfId="0" applyNumberFormat="1" applyFont="1" applyFill="1" applyBorder="1" applyAlignment="1">
      <alignment horizontal="center" vertical="center"/>
    </xf>
    <xf numFmtId="3" fontId="12" fillId="5" borderId="7" xfId="0" applyNumberFormat="1" applyFont="1" applyFill="1" applyBorder="1" applyAlignment="1">
      <alignment horizontal="center" vertical="center"/>
    </xf>
    <xf numFmtId="0" fontId="12" fillId="5" borderId="35" xfId="0" applyFont="1" applyFill="1" applyBorder="1" applyAlignment="1">
      <alignment horizontal="left" vertical="center"/>
    </xf>
    <xf numFmtId="0" fontId="12" fillId="0" borderId="37" xfId="0" applyFont="1" applyBorder="1" applyAlignment="1">
      <alignment horizontal="left" vertical="center"/>
    </xf>
    <xf numFmtId="3" fontId="12" fillId="0" borderId="38" xfId="0" applyNumberFormat="1" applyFont="1" applyBorder="1" applyAlignment="1">
      <alignment horizontal="center" vertical="center"/>
    </xf>
    <xf numFmtId="3" fontId="12" fillId="5" borderId="38" xfId="0" applyNumberFormat="1" applyFont="1" applyFill="1" applyBorder="1" applyAlignment="1">
      <alignment horizontal="center" vertical="center"/>
    </xf>
    <xf numFmtId="3" fontId="12" fillId="5" borderId="10" xfId="0" applyNumberFormat="1" applyFont="1" applyFill="1" applyBorder="1" applyAlignment="1">
      <alignment horizontal="center" vertical="center"/>
    </xf>
    <xf numFmtId="0" fontId="12" fillId="5" borderId="37" xfId="0" applyFont="1" applyFill="1" applyBorder="1" applyAlignment="1">
      <alignment horizontal="left" vertical="center"/>
    </xf>
    <xf numFmtId="0" fontId="10" fillId="4" borderId="33" xfId="0" applyFont="1" applyFill="1" applyBorder="1" applyAlignment="1">
      <alignment horizontal="left" vertical="center"/>
    </xf>
    <xf numFmtId="3" fontId="10" fillId="0" borderId="34" xfId="0" applyNumberFormat="1" applyFont="1" applyBorder="1" applyAlignment="1">
      <alignment horizontal="center" vertical="center"/>
    </xf>
    <xf numFmtId="3" fontId="10" fillId="0" borderId="3" xfId="0" applyNumberFormat="1" applyFont="1" applyBorder="1" applyAlignment="1">
      <alignment horizontal="center" vertical="center"/>
    </xf>
    <xf numFmtId="0" fontId="10" fillId="0" borderId="30" xfId="0" applyFont="1" applyBorder="1" applyAlignment="1">
      <alignment horizontal="left" vertical="center"/>
    </xf>
    <xf numFmtId="3" fontId="10" fillId="0" borderId="30" xfId="0" applyNumberFormat="1" applyFont="1" applyBorder="1" applyAlignment="1">
      <alignment horizontal="center" vertical="center"/>
    </xf>
    <xf numFmtId="3" fontId="12" fillId="0" borderId="9" xfId="0" applyNumberFormat="1" applyFont="1" applyFill="1" applyBorder="1" applyAlignment="1">
      <alignment horizontal="center" vertical="center"/>
    </xf>
    <xf numFmtId="3" fontId="12" fillId="0" borderId="10" xfId="0" applyNumberFormat="1" applyFont="1" applyFill="1" applyBorder="1" applyAlignment="1">
      <alignment horizontal="center" vertical="center"/>
    </xf>
    <xf numFmtId="0" fontId="28" fillId="5" borderId="27" xfId="0" applyFont="1" applyFill="1" applyBorder="1" applyAlignment="1">
      <alignment horizontal="center" vertical="center" wrapText="1"/>
    </xf>
    <xf numFmtId="171" fontId="15" fillId="0" borderId="0" xfId="0" applyNumberFormat="1" applyFont="1"/>
    <xf numFmtId="171" fontId="15" fillId="0" borderId="0" xfId="0" applyNumberFormat="1" applyFont="1" applyAlignment="1">
      <alignment horizontal="left"/>
    </xf>
    <xf numFmtId="171" fontId="25" fillId="0" borderId="23" xfId="0" applyNumberFormat="1" applyFont="1" applyBorder="1" applyAlignment="1">
      <alignment horizontal="center" vertical="center" wrapText="1"/>
    </xf>
    <xf numFmtId="171" fontId="25" fillId="0" borderId="9" xfId="0" applyNumberFormat="1" applyFont="1" applyBorder="1" applyAlignment="1">
      <alignment horizontal="center" vertical="center" wrapText="1"/>
    </xf>
    <xf numFmtId="171" fontId="25" fillId="0" borderId="24" xfId="0" applyNumberFormat="1" applyFont="1" applyBorder="1" applyAlignment="1">
      <alignment horizontal="center" vertical="center" wrapText="1"/>
    </xf>
    <xf numFmtId="171" fontId="14" fillId="0" borderId="0" xfId="0" applyNumberFormat="1" applyFont="1" applyAlignment="1">
      <alignment horizont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4" fontId="8" fillId="4" borderId="3" xfId="0" applyNumberFormat="1" applyFont="1" applyFill="1" applyBorder="1" applyAlignment="1">
      <alignment horizontal="center" vertical="center" wrapText="1"/>
    </xf>
    <xf numFmtId="4" fontId="8" fillId="4" borderId="4" xfId="0" applyNumberFormat="1" applyFont="1" applyFill="1" applyBorder="1" applyAlignment="1">
      <alignment horizontal="center" vertical="center" wrapText="1"/>
    </xf>
    <xf numFmtId="0" fontId="9" fillId="0" borderId="14" xfId="0" applyFont="1" applyBorder="1" applyAlignment="1">
      <alignment horizontal="center" vertical="center" wrapText="1"/>
    </xf>
    <xf numFmtId="0" fontId="15" fillId="4" borderId="2" xfId="0" applyFont="1" applyFill="1" applyBorder="1" applyAlignment="1">
      <alignment horizontal="center" vertical="center"/>
    </xf>
    <xf numFmtId="4" fontId="9" fillId="4" borderId="3" xfId="0" applyNumberFormat="1" applyFont="1" applyFill="1" applyBorder="1" applyAlignment="1">
      <alignment horizontal="center" vertical="center" wrapText="1"/>
    </xf>
    <xf numFmtId="4" fontId="9" fillId="4" borderId="19" xfId="0" applyNumberFormat="1" applyFont="1" applyFill="1" applyBorder="1" applyAlignment="1">
      <alignment horizontal="center" vertical="center" wrapText="1"/>
    </xf>
    <xf numFmtId="0" fontId="18" fillId="5" borderId="9" xfId="0" applyFont="1" applyFill="1" applyBorder="1" applyAlignment="1">
      <alignment horizontal="center" vertical="center" wrapText="1"/>
    </xf>
    <xf numFmtId="0" fontId="9" fillId="4" borderId="3" xfId="0" applyFont="1" applyFill="1" applyBorder="1" applyAlignment="1">
      <alignment horizontal="center" vertical="center" wrapText="1"/>
    </xf>
    <xf numFmtId="4" fontId="9" fillId="4" borderId="18"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9" fillId="4" borderId="2" xfId="0" applyFont="1" applyFill="1" applyBorder="1" applyAlignment="1">
      <alignment horizontal="center" vertical="center" wrapText="1"/>
    </xf>
    <xf numFmtId="0" fontId="14" fillId="4" borderId="2" xfId="0" applyFont="1" applyFill="1" applyBorder="1" applyAlignment="1">
      <alignment horizontal="center" vertical="center"/>
    </xf>
    <xf numFmtId="4" fontId="15" fillId="4" borderId="18" xfId="0" applyNumberFormat="1" applyFont="1" applyFill="1" applyBorder="1" applyAlignment="1">
      <alignment horizontal="center" vertical="center" wrapText="1"/>
    </xf>
    <xf numFmtId="4" fontId="15" fillId="4" borderId="3" xfId="0" applyNumberFormat="1" applyFont="1" applyFill="1" applyBorder="1" applyAlignment="1">
      <alignment horizontal="center" vertical="center" wrapText="1"/>
    </xf>
    <xf numFmtId="4" fontId="15" fillId="4" borderId="20" xfId="0" applyNumberFormat="1" applyFont="1" applyFill="1" applyBorder="1" applyAlignment="1">
      <alignment horizontal="center" vertical="center" wrapText="1"/>
    </xf>
    <xf numFmtId="3" fontId="15" fillId="4" borderId="3" xfId="0" applyNumberFormat="1" applyFont="1" applyFill="1" applyBorder="1" applyAlignment="1">
      <alignment horizontal="center" vertical="center" wrapText="1"/>
    </xf>
    <xf numFmtId="0" fontId="15" fillId="4" borderId="3" xfId="0" applyFont="1" applyFill="1" applyBorder="1" applyAlignment="1">
      <alignment horizontal="center" vertical="center" wrapText="1"/>
    </xf>
    <xf numFmtId="4" fontId="15" fillId="4" borderId="19" xfId="0" applyNumberFormat="1" applyFont="1" applyFill="1" applyBorder="1" applyAlignment="1">
      <alignment horizontal="center" vertical="center" wrapText="1"/>
    </xf>
    <xf numFmtId="4" fontId="15" fillId="4" borderId="9" xfId="0" applyNumberFormat="1" applyFont="1" applyFill="1" applyBorder="1" applyAlignment="1">
      <alignment horizontal="center" vertical="center" wrapText="1"/>
    </xf>
    <xf numFmtId="4" fontId="15" fillId="4" borderId="21" xfId="0" applyNumberFormat="1" applyFont="1" applyFill="1" applyBorder="1" applyAlignment="1">
      <alignment horizontal="center" vertical="center" wrapText="1"/>
    </xf>
    <xf numFmtId="0" fontId="15" fillId="0" borderId="0" xfId="0" applyFont="1" applyBorder="1" applyAlignment="1">
      <alignment horizontal="center" vertical="center" wrapText="1"/>
    </xf>
    <xf numFmtId="0" fontId="15" fillId="4" borderId="2" xfId="0" applyFont="1" applyFill="1" applyBorder="1" applyAlignment="1">
      <alignment horizontal="center" vertical="center" wrapText="1"/>
    </xf>
    <xf numFmtId="167" fontId="15" fillId="4" borderId="3" xfId="0" applyNumberFormat="1" applyFont="1" applyFill="1" applyBorder="1" applyAlignment="1">
      <alignment horizontal="center" vertical="center" wrapText="1"/>
    </xf>
    <xf numFmtId="49" fontId="15" fillId="4" borderId="3" xfId="0" applyNumberFormat="1" applyFont="1" applyFill="1" applyBorder="1" applyAlignment="1">
      <alignment horizontal="center" vertical="center" wrapText="1"/>
    </xf>
    <xf numFmtId="3" fontId="9" fillId="4" borderId="3" xfId="0" applyNumberFormat="1" applyFont="1" applyFill="1" applyBorder="1" applyAlignment="1">
      <alignment horizontal="center" vertical="center" wrapText="1"/>
    </xf>
    <xf numFmtId="4" fontId="9" fillId="4" borderId="9" xfId="0" applyNumberFormat="1" applyFont="1" applyFill="1" applyBorder="1" applyAlignment="1">
      <alignment horizontal="center" vertical="center" wrapText="1"/>
    </xf>
    <xf numFmtId="4" fontId="9" fillId="4" borderId="20" xfId="0" applyNumberFormat="1" applyFont="1" applyFill="1" applyBorder="1" applyAlignment="1">
      <alignment horizontal="center" vertical="center" wrapText="1"/>
    </xf>
    <xf numFmtId="4" fontId="9" fillId="4" borderId="21" xfId="0" applyNumberFormat="1" applyFont="1" applyFill="1" applyBorder="1" applyAlignment="1">
      <alignment horizontal="center" vertical="center" wrapText="1"/>
    </xf>
    <xf numFmtId="170" fontId="9" fillId="4" borderId="2" xfId="0" applyNumberFormat="1" applyFont="1" applyFill="1" applyBorder="1" applyAlignment="1">
      <alignment horizontal="center" vertical="center" wrapText="1"/>
    </xf>
    <xf numFmtId="0" fontId="15" fillId="0" borderId="0" xfId="0" applyFont="1" applyBorder="1" applyAlignment="1">
      <alignment horizontal="center" wrapText="1"/>
    </xf>
    <xf numFmtId="171" fontId="9" fillId="4" borderId="3" xfId="0" applyNumberFormat="1" applyFont="1" applyFill="1" applyBorder="1" applyAlignment="1">
      <alignment horizontal="center" vertical="center" wrapText="1"/>
    </xf>
    <xf numFmtId="0" fontId="26" fillId="0" borderId="0" xfId="0" applyFont="1" applyBorder="1" applyAlignment="1">
      <alignment horizontal="left" vertical="center" wrapText="1"/>
    </xf>
    <xf numFmtId="0" fontId="8" fillId="4" borderId="33" xfId="0" applyFont="1" applyFill="1" applyBorder="1" applyAlignment="1">
      <alignment horizontal="center" vertical="center" wrapText="1"/>
    </xf>
    <xf numFmtId="0" fontId="8" fillId="4" borderId="34" xfId="0" applyFont="1" applyFill="1" applyBorder="1" applyAlignment="1">
      <alignment horizontal="center" vertical="center" wrapText="1"/>
    </xf>
  </cellXfs>
  <cellStyles count="39">
    <cellStyle name="Comma" xfId="1" builtinId="3"/>
    <cellStyle name="Comma 2" xfId="2" xr:uid="{00000000-0005-0000-0000-000001000000}"/>
    <cellStyle name="Comma 2 2" xfId="3" xr:uid="{00000000-0005-0000-0000-000002000000}"/>
    <cellStyle name="Comma 2 3" xfId="4" xr:uid="{00000000-0005-0000-0000-000003000000}"/>
    <cellStyle name="Comma 2 4" xfId="5" xr:uid="{00000000-0005-0000-0000-000004000000}"/>
    <cellStyle name="Comma 3" xfId="6" xr:uid="{00000000-0005-0000-0000-000005000000}"/>
    <cellStyle name="Comma 3 2" xfId="7" xr:uid="{00000000-0005-0000-0000-000006000000}"/>
    <cellStyle name="Comma 3 3" xfId="8" xr:uid="{00000000-0005-0000-0000-000007000000}"/>
    <cellStyle name="Comma 4" xfId="9" xr:uid="{00000000-0005-0000-0000-000008000000}"/>
    <cellStyle name="Comma 5" xfId="10" xr:uid="{00000000-0005-0000-0000-000009000000}"/>
    <cellStyle name="Input 2" xfId="11" xr:uid="{00000000-0005-0000-0000-00000A000000}"/>
    <cellStyle name="Neutral 2" xfId="12" xr:uid="{00000000-0005-0000-0000-00000B000000}"/>
    <cellStyle name="Normal" xfId="0" builtinId="0"/>
    <cellStyle name="Normal 11" xfId="13" xr:uid="{00000000-0005-0000-0000-00000D000000}"/>
    <cellStyle name="Normal 12 2 2" xfId="14" xr:uid="{00000000-0005-0000-0000-00000E000000}"/>
    <cellStyle name="Normal 2" xfId="15" xr:uid="{00000000-0005-0000-0000-00000F000000}"/>
    <cellStyle name="Normal 2 2" xfId="16" xr:uid="{00000000-0005-0000-0000-000010000000}"/>
    <cellStyle name="Normal 2 3" xfId="17" xr:uid="{00000000-0005-0000-0000-000011000000}"/>
    <cellStyle name="Normal 2 4" xfId="18" xr:uid="{00000000-0005-0000-0000-000012000000}"/>
    <cellStyle name="Normal 2 5" xfId="19" xr:uid="{00000000-0005-0000-0000-000013000000}"/>
    <cellStyle name="Normal 2 6" xfId="20" xr:uid="{00000000-0005-0000-0000-000014000000}"/>
    <cellStyle name="Normal 26" xfId="21" xr:uid="{00000000-0005-0000-0000-000015000000}"/>
    <cellStyle name="Normal 26 2" xfId="22" xr:uid="{00000000-0005-0000-0000-000016000000}"/>
    <cellStyle name="Normal 27" xfId="23" xr:uid="{00000000-0005-0000-0000-000017000000}"/>
    <cellStyle name="Normal 29" xfId="24" xr:uid="{00000000-0005-0000-0000-000018000000}"/>
    <cellStyle name="Normal 3" xfId="25" xr:uid="{00000000-0005-0000-0000-000019000000}"/>
    <cellStyle name="Normal 3 2" xfId="26" xr:uid="{00000000-0005-0000-0000-00001A000000}"/>
    <cellStyle name="Normal 3 2 2" xfId="27" xr:uid="{00000000-0005-0000-0000-00001B000000}"/>
    <cellStyle name="Normal 3 3" xfId="28" xr:uid="{00000000-0005-0000-0000-00001C000000}"/>
    <cellStyle name="Normal 3 4" xfId="29" xr:uid="{00000000-0005-0000-0000-00001D000000}"/>
    <cellStyle name="Normal 30" xfId="30" xr:uid="{00000000-0005-0000-0000-00001E000000}"/>
    <cellStyle name="Normal 4" xfId="31" xr:uid="{00000000-0005-0000-0000-00001F000000}"/>
    <cellStyle name="Normal 4 2" xfId="32" xr:uid="{00000000-0005-0000-0000-000020000000}"/>
    <cellStyle name="Normal 5" xfId="33" xr:uid="{00000000-0005-0000-0000-000021000000}"/>
    <cellStyle name="Normal 6" xfId="34" xr:uid="{00000000-0005-0000-0000-000022000000}"/>
    <cellStyle name="Normal__Final 2" xfId="35" xr:uid="{00000000-0005-0000-0000-000023000000}"/>
    <cellStyle name="TableStyleLight1" xfId="36" xr:uid="{00000000-0005-0000-0000-000024000000}"/>
    <cellStyle name="Virgulă 2" xfId="37" xr:uid="{00000000-0005-0000-0000-000025000000}"/>
    <cellStyle name="Virgulă 6 2" xfId="38" xr:uid="{00000000-0005-0000-0000-000026000000}"/>
  </cellStyles>
  <dxfs count="3">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9C6500"/>
      <rgbColor rgb="FF800080"/>
      <rgbColor rgb="FF008080"/>
      <rgbColor rgb="FFC4C7B6"/>
      <rgbColor rgb="FF808080"/>
      <rgbColor rgb="FF9999FF"/>
      <rgbColor rgb="FF993366"/>
      <rgbColor rgb="FFFFFFCC"/>
      <rgbColor rgb="FFDEEBF7"/>
      <rgbColor rgb="FF660066"/>
      <rgbColor rgb="FFFF8080"/>
      <rgbColor rgb="FF0066CC"/>
      <rgbColor rgb="FFFFC7CE"/>
      <rgbColor rgb="FF000080"/>
      <rgbColor rgb="FFFF00FF"/>
      <rgbColor rgb="FFFFFF00"/>
      <rgbColor rgb="FF00FFFF"/>
      <rgbColor rgb="FF800080"/>
      <rgbColor rgb="FF800000"/>
      <rgbColor rgb="FF008080"/>
      <rgbColor rgb="FF0000FF"/>
      <rgbColor rgb="FF00BFFF"/>
      <rgbColor rgb="FFCCFFFF"/>
      <rgbColor rgb="FFC6EFCE"/>
      <rgbColor rgb="FFFFEB9C"/>
      <rgbColor rgb="FF99CCFF"/>
      <rgbColor rgb="FFFF99CC"/>
      <rgbColor rgb="FFCC99FF"/>
      <rgbColor rgb="FFFFCC99"/>
      <rgbColor rgb="FF3366FF"/>
      <rgbColor rgb="FF33CCCC"/>
      <rgbColor rgb="FF99CC00"/>
      <rgbColor rgb="FFFFCC00"/>
      <rgbColor rgb="FFFF9900"/>
      <rgbColor rgb="FFFF6600"/>
      <rgbColor rgb="FF666699"/>
      <rgbColor rgb="FF7F7F7F"/>
      <rgbColor rgb="FF003366"/>
      <rgbColor rgb="FF339966"/>
      <rgbColor rgb="FF003300"/>
      <rgbColor rgb="FF333300"/>
      <rgbColor rgb="FF993300"/>
      <rgbColor rgb="FF993366"/>
      <rgbColor rgb="FF3F3F76"/>
      <rgbColor rgb="FF50514B"/>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6"/>
  <sheetViews>
    <sheetView tabSelected="1" zoomScaleNormal="100" workbookViewId="0">
      <selection activeCell="I15" sqref="I15"/>
    </sheetView>
  </sheetViews>
  <sheetFormatPr defaultColWidth="8.7109375" defaultRowHeight="15" x14ac:dyDescent="0.25"/>
  <cols>
    <col min="2" max="2" width="17.42578125" customWidth="1"/>
    <col min="3" max="3" width="18.28515625" customWidth="1"/>
    <col min="4" max="4" width="21.5703125" customWidth="1"/>
    <col min="5" max="5" width="20.85546875" customWidth="1"/>
    <col min="8" max="9" width="12.7109375" bestFit="1" customWidth="1"/>
  </cols>
  <sheetData>
    <row r="2" spans="2:13" ht="43.5" customHeight="1" x14ac:dyDescent="0.25">
      <c r="B2" s="243" t="s">
        <v>0</v>
      </c>
      <c r="C2" s="243"/>
      <c r="D2" s="243"/>
      <c r="E2" s="243"/>
    </row>
    <row r="3" spans="2:13" x14ac:dyDescent="0.25">
      <c r="B3" s="244"/>
      <c r="C3" s="244"/>
      <c r="D3" s="244"/>
      <c r="E3" s="244"/>
    </row>
    <row r="4" spans="2:13" ht="15" customHeight="1" x14ac:dyDescent="0.25">
      <c r="B4" s="245" t="s">
        <v>1</v>
      </c>
      <c r="C4" s="246" t="s">
        <v>2</v>
      </c>
      <c r="D4" s="247" t="s">
        <v>3</v>
      </c>
      <c r="E4" s="248" t="s">
        <v>4</v>
      </c>
    </row>
    <row r="5" spans="2:13" ht="15.75" customHeight="1" x14ac:dyDescent="0.25">
      <c r="B5" s="245"/>
      <c r="C5" s="246"/>
      <c r="D5" s="247"/>
      <c r="E5" s="248"/>
    </row>
    <row r="6" spans="2:13" ht="15.75" customHeight="1" x14ac:dyDescent="0.25">
      <c r="B6" s="245"/>
      <c r="C6" s="246"/>
      <c r="D6" s="247"/>
      <c r="E6" s="248"/>
    </row>
    <row r="7" spans="2:13" ht="15.75" x14ac:dyDescent="0.25">
      <c r="B7" s="2" t="s">
        <v>5</v>
      </c>
      <c r="C7" s="3">
        <v>10</v>
      </c>
      <c r="D7" s="3">
        <v>875281126.18850005</v>
      </c>
      <c r="E7" s="4">
        <v>1276158197.29</v>
      </c>
      <c r="G7" s="16"/>
      <c r="H7" s="16"/>
      <c r="I7" s="16"/>
      <c r="K7" s="16"/>
      <c r="L7" s="16"/>
      <c r="M7" s="16"/>
    </row>
    <row r="8" spans="2:13" ht="15.75" x14ac:dyDescent="0.25">
      <c r="B8" s="5" t="s">
        <v>6</v>
      </c>
      <c r="C8" s="234">
        <v>114</v>
      </c>
      <c r="D8" s="234">
        <v>1299736523</v>
      </c>
      <c r="E8" s="235">
        <v>1705551046</v>
      </c>
      <c r="G8" s="16"/>
      <c r="H8" s="16"/>
      <c r="I8" s="16"/>
      <c r="K8" s="16"/>
      <c r="L8" s="16"/>
      <c r="M8" s="16"/>
    </row>
    <row r="9" spans="2:13" ht="15.75" x14ac:dyDescent="0.25">
      <c r="B9" s="5" t="s">
        <v>7</v>
      </c>
      <c r="C9" s="234">
        <v>8</v>
      </c>
      <c r="D9" s="234">
        <v>93283310.010000005</v>
      </c>
      <c r="E9" s="235">
        <v>110362839.09999999</v>
      </c>
      <c r="G9" s="16"/>
      <c r="H9" s="16"/>
      <c r="I9" s="16"/>
      <c r="K9" s="16"/>
      <c r="L9" s="16"/>
      <c r="M9" s="16"/>
    </row>
    <row r="10" spans="2:13" ht="15.75" x14ac:dyDescent="0.25">
      <c r="B10" s="5" t="s">
        <v>8</v>
      </c>
      <c r="C10" s="234">
        <v>1</v>
      </c>
      <c r="D10" s="234">
        <v>7482299</v>
      </c>
      <c r="E10" s="235">
        <v>13912408</v>
      </c>
      <c r="G10" s="16"/>
      <c r="H10" s="16"/>
      <c r="I10" s="16"/>
      <c r="K10" s="16"/>
      <c r="L10" s="16"/>
      <c r="M10" s="16"/>
    </row>
    <row r="11" spans="2:13" ht="15.75" x14ac:dyDescent="0.25">
      <c r="B11" s="7" t="s">
        <v>9</v>
      </c>
      <c r="C11" s="234">
        <v>4</v>
      </c>
      <c r="D11" s="234">
        <v>5006691</v>
      </c>
      <c r="E11" s="235">
        <v>5890225</v>
      </c>
      <c r="G11" s="16"/>
      <c r="H11" s="16"/>
      <c r="I11" s="16"/>
      <c r="K11" s="16"/>
      <c r="L11" s="16"/>
      <c r="M11" s="16"/>
    </row>
    <row r="12" spans="2:13" ht="15.75" x14ac:dyDescent="0.25">
      <c r="B12" s="8" t="s">
        <v>10</v>
      </c>
      <c r="C12" s="9">
        <v>0</v>
      </c>
      <c r="D12" s="9">
        <v>0</v>
      </c>
      <c r="E12" s="10">
        <v>0</v>
      </c>
      <c r="G12" s="16"/>
      <c r="H12" s="16"/>
      <c r="I12" s="16"/>
      <c r="K12" s="16"/>
      <c r="L12" s="16"/>
      <c r="M12" s="16"/>
    </row>
    <row r="13" spans="2:13" ht="24.75" customHeight="1" x14ac:dyDescent="0.25">
      <c r="B13" s="11" t="s">
        <v>11</v>
      </c>
      <c r="C13" s="12">
        <f>SUM(C7:C12)</f>
        <v>137</v>
      </c>
      <c r="D13" s="12">
        <f>SUM(D7:D12)</f>
        <v>2280789949.1985002</v>
      </c>
      <c r="E13" s="13">
        <f>SUM(E7:E12)</f>
        <v>3111874715.3899999</v>
      </c>
      <c r="G13" s="16"/>
      <c r="H13" s="16"/>
      <c r="I13" s="16"/>
      <c r="K13" s="16"/>
      <c r="L13" s="16"/>
      <c r="M13" s="16"/>
    </row>
    <row r="14" spans="2:13" x14ac:dyDescent="0.25">
      <c r="B14" s="14" t="s">
        <v>12</v>
      </c>
    </row>
    <row r="16" spans="2:13" x14ac:dyDescent="0.25">
      <c r="C16" s="15"/>
      <c r="D16" s="15"/>
      <c r="E16" s="15"/>
    </row>
    <row r="17" spans="3:5" x14ac:dyDescent="0.25">
      <c r="C17" s="16"/>
      <c r="D17" s="16"/>
      <c r="E17" s="16"/>
    </row>
    <row r="18" spans="3:5" x14ac:dyDescent="0.25">
      <c r="C18" s="16"/>
      <c r="D18" s="16"/>
      <c r="E18" s="16"/>
    </row>
    <row r="19" spans="3:5" x14ac:dyDescent="0.25">
      <c r="C19" s="16"/>
      <c r="D19" s="16"/>
      <c r="E19" s="16"/>
    </row>
    <row r="20" spans="3:5" x14ac:dyDescent="0.25">
      <c r="C20" s="16"/>
      <c r="D20" s="16"/>
      <c r="E20" s="16"/>
    </row>
    <row r="21" spans="3:5" x14ac:dyDescent="0.25">
      <c r="C21" s="16"/>
      <c r="D21" s="16"/>
      <c r="E21" s="16"/>
    </row>
    <row r="22" spans="3:5" x14ac:dyDescent="0.25">
      <c r="C22" s="16"/>
      <c r="D22" s="16"/>
      <c r="E22" s="16"/>
    </row>
    <row r="24" spans="3:5" x14ac:dyDescent="0.25">
      <c r="C24" s="16"/>
      <c r="D24" s="16"/>
      <c r="E24" s="16"/>
    </row>
    <row r="26" spans="3:5" x14ac:dyDescent="0.25">
      <c r="C26" s="16"/>
      <c r="D26" s="16"/>
      <c r="E26" s="16"/>
    </row>
  </sheetData>
  <mergeCells count="6">
    <mergeCell ref="B2:E2"/>
    <mergeCell ref="B3:E3"/>
    <mergeCell ref="B4:B6"/>
    <mergeCell ref="C4:C6"/>
    <mergeCell ref="D4:D6"/>
    <mergeCell ref="E4:E6"/>
  </mergeCells>
  <pageMargins left="0.7" right="0.7" top="0.75" bottom="0.75" header="0.51180555555555496" footer="0.51180555555555496"/>
  <pageSetup paperSize="9" firstPageNumber="0" orientation="landscape"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3:H30"/>
  <sheetViews>
    <sheetView zoomScaleNormal="100" workbookViewId="0">
      <selection activeCell="G17" sqref="G17"/>
    </sheetView>
  </sheetViews>
  <sheetFormatPr defaultColWidth="8.7109375" defaultRowHeight="15" x14ac:dyDescent="0.25"/>
  <cols>
    <col min="2" max="2" width="31" customWidth="1"/>
    <col min="3" max="3" width="17.7109375" hidden="1" customWidth="1"/>
    <col min="4" max="4" width="24.7109375" hidden="1" customWidth="1"/>
    <col min="7" max="7" width="17.42578125" customWidth="1"/>
    <col min="8" max="8" width="22" customWidth="1"/>
  </cols>
  <sheetData>
    <row r="3" spans="2:8" ht="51.75" customHeight="1" x14ac:dyDescent="0.25">
      <c r="B3" s="243" t="s">
        <v>697</v>
      </c>
      <c r="C3" s="243"/>
      <c r="D3" s="243"/>
    </row>
    <row r="4" spans="2:8" x14ac:dyDescent="0.25">
      <c r="B4" s="244"/>
      <c r="C4" s="244"/>
      <c r="D4" s="244"/>
    </row>
    <row r="5" spans="2:8" ht="15" customHeight="1" x14ac:dyDescent="0.25">
      <c r="B5" s="279" t="s">
        <v>698</v>
      </c>
      <c r="C5" s="280" t="s">
        <v>2</v>
      </c>
      <c r="D5" s="248" t="s">
        <v>699</v>
      </c>
    </row>
    <row r="6" spans="2:8" ht="15" customHeight="1" x14ac:dyDescent="0.25">
      <c r="B6" s="279"/>
      <c r="C6" s="280"/>
      <c r="D6" s="248"/>
    </row>
    <row r="7" spans="2:8" ht="15.75" customHeight="1" x14ac:dyDescent="0.25">
      <c r="B7" s="279"/>
      <c r="C7" s="280"/>
      <c r="D7" s="248"/>
    </row>
    <row r="8" spans="2:8" ht="15.75" x14ac:dyDescent="0.25">
      <c r="B8" s="220" t="s">
        <v>700</v>
      </c>
      <c r="C8" s="221"/>
      <c r="D8" s="222"/>
      <c r="F8" s="16"/>
      <c r="G8" s="16"/>
      <c r="H8" s="16"/>
    </row>
    <row r="9" spans="2:8" ht="15.75" x14ac:dyDescent="0.25">
      <c r="B9" s="223" t="s">
        <v>303</v>
      </c>
      <c r="C9" s="221"/>
      <c r="D9" s="222"/>
      <c r="F9" s="16"/>
      <c r="G9" s="16"/>
      <c r="H9" s="16"/>
    </row>
    <row r="10" spans="2:8" ht="15.75" x14ac:dyDescent="0.25">
      <c r="B10" s="224" t="s">
        <v>701</v>
      </c>
      <c r="C10" s="225"/>
      <c r="D10" s="6"/>
      <c r="F10" s="16"/>
      <c r="G10" s="16"/>
      <c r="H10" s="16"/>
    </row>
    <row r="11" spans="2:8" ht="15.75" x14ac:dyDescent="0.25">
      <c r="B11" s="224" t="s">
        <v>615</v>
      </c>
      <c r="C11" s="226"/>
      <c r="D11" s="227"/>
      <c r="F11" s="16"/>
      <c r="G11" s="16"/>
      <c r="H11" s="16"/>
    </row>
    <row r="12" spans="2:8" ht="15.75" x14ac:dyDescent="0.25">
      <c r="B12" s="220" t="s">
        <v>237</v>
      </c>
      <c r="C12" s="221"/>
      <c r="D12" s="222"/>
      <c r="F12" s="16"/>
      <c r="G12" s="16"/>
      <c r="H12" s="16"/>
    </row>
    <row r="13" spans="2:8" ht="15.75" x14ac:dyDescent="0.25">
      <c r="B13" s="228" t="s">
        <v>289</v>
      </c>
      <c r="C13" s="226"/>
      <c r="D13" s="227"/>
      <c r="F13" s="16"/>
      <c r="G13" s="16"/>
      <c r="H13" s="16"/>
    </row>
    <row r="14" spans="2:8" ht="15.75" x14ac:dyDescent="0.25">
      <c r="B14" s="228" t="s">
        <v>319</v>
      </c>
      <c r="C14" s="226"/>
      <c r="D14" s="227"/>
      <c r="F14" s="16"/>
      <c r="G14" s="16"/>
      <c r="H14" s="16"/>
    </row>
    <row r="15" spans="2:8" ht="15.75" x14ac:dyDescent="0.25">
      <c r="B15" s="228" t="s">
        <v>702</v>
      </c>
      <c r="C15" s="226"/>
      <c r="D15" s="227"/>
      <c r="F15" s="16"/>
      <c r="G15" s="16"/>
      <c r="H15" s="16"/>
    </row>
    <row r="16" spans="2:8" ht="15.75" x14ac:dyDescent="0.25">
      <c r="B16" s="224" t="s">
        <v>609</v>
      </c>
      <c r="C16" s="226"/>
      <c r="D16" s="227"/>
      <c r="F16" s="16"/>
      <c r="G16" s="16"/>
      <c r="H16" s="16"/>
    </row>
    <row r="17" spans="2:8" ht="15.75" x14ac:dyDescent="0.25">
      <c r="B17" s="224" t="s">
        <v>264</v>
      </c>
      <c r="C17" s="226"/>
      <c r="D17" s="227"/>
      <c r="F17" s="16"/>
      <c r="G17" s="16"/>
      <c r="H17" s="16"/>
    </row>
    <row r="18" spans="2:8" ht="15.75" x14ac:dyDescent="0.25">
      <c r="B18" s="224" t="s">
        <v>703</v>
      </c>
      <c r="C18" s="226"/>
      <c r="D18" s="227"/>
      <c r="F18" s="16"/>
      <c r="G18" s="16"/>
      <c r="H18" s="16"/>
    </row>
    <row r="19" spans="2:8" ht="15.75" x14ac:dyDescent="0.25">
      <c r="B19" s="224" t="s">
        <v>704</v>
      </c>
      <c r="C19" s="226"/>
      <c r="D19" s="227"/>
      <c r="F19" s="16"/>
      <c r="G19" s="16"/>
      <c r="H19" s="16"/>
    </row>
    <row r="20" spans="2:8" ht="15.75" x14ac:dyDescent="0.25">
      <c r="B20" s="224" t="s">
        <v>705</v>
      </c>
      <c r="C20" s="226"/>
      <c r="D20" s="227"/>
      <c r="F20" s="16"/>
      <c r="G20" s="16"/>
      <c r="H20" s="16"/>
    </row>
    <row r="21" spans="2:8" ht="15.75" x14ac:dyDescent="0.25">
      <c r="B21" s="224" t="s">
        <v>620</v>
      </c>
      <c r="C21" s="226"/>
      <c r="D21" s="227"/>
      <c r="F21" s="16"/>
      <c r="G21" s="16"/>
      <c r="H21" s="16"/>
    </row>
    <row r="22" spans="2:8" ht="20.25" customHeight="1" x14ac:dyDescent="0.25">
      <c r="B22" s="229"/>
      <c r="C22" s="230">
        <f>SUM(C8:C21)</f>
        <v>0</v>
      </c>
      <c r="D22" s="231">
        <f>SUM(D8:D21)</f>
        <v>0</v>
      </c>
      <c r="F22" s="16"/>
      <c r="G22" s="16"/>
      <c r="H22" s="16"/>
    </row>
    <row r="23" spans="2:8" ht="21" customHeight="1" x14ac:dyDescent="0.25">
      <c r="B23" s="232"/>
      <c r="C23" s="233"/>
      <c r="D23" s="233"/>
      <c r="F23" s="16"/>
      <c r="G23" s="16"/>
      <c r="H23" s="16"/>
    </row>
    <row r="24" spans="2:8" ht="55.5" customHeight="1" x14ac:dyDescent="0.25">
      <c r="B24" s="278" t="s">
        <v>706</v>
      </c>
      <c r="C24" s="278"/>
      <c r="D24" s="278"/>
      <c r="F24" s="16"/>
    </row>
    <row r="30" spans="2:8" x14ac:dyDescent="0.25">
      <c r="D30" s="16"/>
    </row>
  </sheetData>
  <mergeCells count="6">
    <mergeCell ref="B24:D24"/>
    <mergeCell ref="B3:D3"/>
    <mergeCell ref="B4:D4"/>
    <mergeCell ref="B5:B7"/>
    <mergeCell ref="C5:C7"/>
    <mergeCell ref="D5:D7"/>
  </mergeCells>
  <pageMargins left="0.7" right="0.7" top="0.75" bottom="0.75" header="0.51180555555555496" footer="0.51180555555555496"/>
  <pageSetup paperSize="9" firstPageNumber="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19"/>
  <sheetViews>
    <sheetView zoomScaleNormal="100" workbookViewId="0">
      <selection activeCell="H10" sqref="H10"/>
    </sheetView>
  </sheetViews>
  <sheetFormatPr defaultColWidth="8.7109375" defaultRowHeight="15" x14ac:dyDescent="0.25"/>
  <cols>
    <col min="2" max="2" width="18.42578125" customWidth="1"/>
    <col min="3" max="3" width="18.5703125" customWidth="1"/>
    <col min="4" max="4" width="20.28515625" customWidth="1"/>
    <col min="5" max="5" width="19.140625" customWidth="1"/>
    <col min="7" max="7" width="12.7109375" customWidth="1"/>
    <col min="8" max="8" width="15.85546875" customWidth="1"/>
  </cols>
  <sheetData>
    <row r="2" spans="2:8" ht="53.25" customHeight="1" x14ac:dyDescent="0.25">
      <c r="B2" s="243" t="s">
        <v>13</v>
      </c>
      <c r="C2" s="243"/>
      <c r="D2" s="243"/>
      <c r="E2" s="243"/>
    </row>
    <row r="3" spans="2:8" x14ac:dyDescent="0.25">
      <c r="B3" s="249"/>
      <c r="C3" s="249"/>
      <c r="D3" s="249"/>
      <c r="E3" s="249"/>
    </row>
    <row r="4" spans="2:8" ht="15" customHeight="1" x14ac:dyDescent="0.25">
      <c r="B4" s="245" t="s">
        <v>1</v>
      </c>
      <c r="C4" s="246" t="s">
        <v>2</v>
      </c>
      <c r="D4" s="247" t="s">
        <v>3</v>
      </c>
      <c r="E4" s="248" t="s">
        <v>4</v>
      </c>
    </row>
    <row r="5" spans="2:8" ht="15" customHeight="1" x14ac:dyDescent="0.25">
      <c r="B5" s="245"/>
      <c r="C5" s="246"/>
      <c r="D5" s="247"/>
      <c r="E5" s="248"/>
    </row>
    <row r="6" spans="2:8" ht="15.75" customHeight="1" x14ac:dyDescent="0.25">
      <c r="B6" s="245"/>
      <c r="C6" s="246"/>
      <c r="D6" s="247"/>
      <c r="E6" s="248"/>
    </row>
    <row r="7" spans="2:8" ht="15.75" x14ac:dyDescent="0.25">
      <c r="B7" s="2" t="s">
        <v>5</v>
      </c>
      <c r="C7" s="3">
        <v>9</v>
      </c>
      <c r="D7" s="3">
        <v>874515277.18850005</v>
      </c>
      <c r="E7" s="4">
        <v>1275086009.29</v>
      </c>
      <c r="G7" s="16"/>
      <c r="H7" s="16"/>
    </row>
    <row r="8" spans="2:8" ht="15.75" x14ac:dyDescent="0.25">
      <c r="B8" s="8" t="s">
        <v>6</v>
      </c>
      <c r="C8" s="9">
        <v>60</v>
      </c>
      <c r="D8" s="9">
        <v>1202300537</v>
      </c>
      <c r="E8" s="10">
        <v>1505643318</v>
      </c>
      <c r="G8" s="16"/>
      <c r="H8" s="16"/>
    </row>
    <row r="9" spans="2:8" ht="15.75" x14ac:dyDescent="0.25">
      <c r="B9" s="17" t="s">
        <v>7</v>
      </c>
      <c r="C9" s="9">
        <v>7</v>
      </c>
      <c r="D9" s="9">
        <v>72606186.049999997</v>
      </c>
      <c r="E9" s="10">
        <v>85573957.319999993</v>
      </c>
    </row>
    <row r="10" spans="2:8" ht="15.75" x14ac:dyDescent="0.25">
      <c r="B10" s="8" t="s">
        <v>8</v>
      </c>
      <c r="C10" s="9">
        <v>1</v>
      </c>
      <c r="D10" s="9">
        <v>7482299</v>
      </c>
      <c r="E10" s="10">
        <v>13912408</v>
      </c>
    </row>
    <row r="11" spans="2:8" ht="15.75" x14ac:dyDescent="0.25">
      <c r="B11" s="8" t="s">
        <v>9</v>
      </c>
      <c r="C11" s="9">
        <v>3</v>
      </c>
      <c r="D11" s="9">
        <v>4656444</v>
      </c>
      <c r="E11" s="10">
        <v>5478170</v>
      </c>
    </row>
    <row r="12" spans="2:8" ht="15.75" x14ac:dyDescent="0.25">
      <c r="B12" s="18" t="s">
        <v>10</v>
      </c>
      <c r="C12" s="19">
        <v>0</v>
      </c>
      <c r="D12" s="9">
        <v>0</v>
      </c>
      <c r="E12" s="10">
        <v>0</v>
      </c>
    </row>
    <row r="13" spans="2:8" s="20" customFormat="1" ht="20.25" customHeight="1" x14ac:dyDescent="0.25">
      <c r="B13" s="11" t="s">
        <v>11</v>
      </c>
      <c r="C13" s="12">
        <f>C7+C8+C9+C10+C11+C12</f>
        <v>80</v>
      </c>
      <c r="D13" s="12">
        <f>D7+D8+D9+D10+D11+D12</f>
        <v>2161560743.2385001</v>
      </c>
      <c r="E13" s="13">
        <f>E7+E8+E9+E10+E11+E12</f>
        <v>2885693862.6100001</v>
      </c>
    </row>
    <row r="19" spans="4:5" x14ac:dyDescent="0.25">
      <c r="D19" s="16"/>
      <c r="E19" s="16"/>
    </row>
  </sheetData>
  <mergeCells count="6">
    <mergeCell ref="B2:E2"/>
    <mergeCell ref="B3:E3"/>
    <mergeCell ref="B4:B6"/>
    <mergeCell ref="C4:C6"/>
    <mergeCell ref="D4:D6"/>
    <mergeCell ref="E4:E6"/>
  </mergeCells>
  <pageMargins left="0.7" right="0.7" top="0.75" bottom="0.75" header="0.51180555555555496" footer="0.51180555555555496"/>
  <pageSetup paperSize="9" firstPageNumber="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25"/>
  <sheetViews>
    <sheetView zoomScaleNormal="100" workbookViewId="0">
      <selection activeCell="E27" sqref="E27"/>
    </sheetView>
  </sheetViews>
  <sheetFormatPr defaultColWidth="9.140625" defaultRowHeight="15" x14ac:dyDescent="0.25"/>
  <cols>
    <col min="1" max="1" width="9.140625" style="20"/>
    <col min="2" max="2" width="20.140625" style="20" customWidth="1"/>
    <col min="3" max="3" width="17.42578125" style="20" customWidth="1"/>
    <col min="4" max="4" width="20.140625" style="20" customWidth="1"/>
    <col min="5" max="5" width="18.7109375" style="20" customWidth="1"/>
    <col min="6" max="1024" width="9.140625" style="20"/>
  </cols>
  <sheetData>
    <row r="1" spans="2:10" x14ac:dyDescent="0.25">
      <c r="B1" s="21"/>
      <c r="C1" s="21"/>
      <c r="D1" s="21"/>
      <c r="E1" s="21"/>
    </row>
    <row r="2" spans="2:10" ht="37.5" customHeight="1" x14ac:dyDescent="0.25">
      <c r="B2" s="243" t="s">
        <v>14</v>
      </c>
      <c r="C2" s="243"/>
      <c r="D2" s="243"/>
      <c r="E2" s="243"/>
    </row>
    <row r="3" spans="2:10" x14ac:dyDescent="0.25">
      <c r="B3" s="249"/>
      <c r="C3" s="249"/>
      <c r="D3" s="249"/>
      <c r="E3" s="249"/>
    </row>
    <row r="4" spans="2:10" ht="15" customHeight="1" x14ac:dyDescent="0.25">
      <c r="B4" s="245" t="s">
        <v>1</v>
      </c>
      <c r="C4" s="246" t="s">
        <v>2</v>
      </c>
      <c r="D4" s="247" t="s">
        <v>3</v>
      </c>
      <c r="E4" s="248" t="s">
        <v>4</v>
      </c>
    </row>
    <row r="5" spans="2:10" ht="15" customHeight="1" x14ac:dyDescent="0.25">
      <c r="B5" s="245"/>
      <c r="C5" s="246"/>
      <c r="D5" s="247"/>
      <c r="E5" s="248"/>
    </row>
    <row r="6" spans="2:10" ht="15.75" customHeight="1" x14ac:dyDescent="0.25">
      <c r="B6" s="245"/>
      <c r="C6" s="246"/>
      <c r="D6" s="247"/>
      <c r="E6" s="248"/>
    </row>
    <row r="7" spans="2:10" ht="15.75" x14ac:dyDescent="0.25">
      <c r="B7" s="2" t="s">
        <v>5</v>
      </c>
      <c r="C7" s="22">
        <v>1</v>
      </c>
      <c r="D7" s="9">
        <v>765849</v>
      </c>
      <c r="E7" s="10">
        <v>1072188</v>
      </c>
    </row>
    <row r="8" spans="2:10" ht="15.75" x14ac:dyDescent="0.25">
      <c r="B8" s="8" t="s">
        <v>6</v>
      </c>
      <c r="C8" s="9">
        <v>54</v>
      </c>
      <c r="D8" s="9">
        <v>97435986</v>
      </c>
      <c r="E8" s="10">
        <v>199907728</v>
      </c>
      <c r="H8" s="23"/>
      <c r="I8" s="23"/>
      <c r="J8" s="23"/>
    </row>
    <row r="9" spans="2:10" s="24" customFormat="1" ht="15.75" x14ac:dyDescent="0.25">
      <c r="B9" s="17" t="s">
        <v>7</v>
      </c>
      <c r="C9" s="9">
        <v>1</v>
      </c>
      <c r="D9" s="9">
        <v>20677123.960000001</v>
      </c>
      <c r="E9" s="10">
        <v>24788881.780000001</v>
      </c>
    </row>
    <row r="10" spans="2:10" ht="15.75" x14ac:dyDescent="0.25">
      <c r="B10" s="8" t="s">
        <v>8</v>
      </c>
      <c r="C10" s="9">
        <v>0</v>
      </c>
      <c r="D10" s="9">
        <v>0</v>
      </c>
      <c r="E10" s="10">
        <v>0</v>
      </c>
    </row>
    <row r="11" spans="2:10" ht="15.75" x14ac:dyDescent="0.25">
      <c r="B11" s="8" t="s">
        <v>9</v>
      </c>
      <c r="C11" s="9">
        <v>1</v>
      </c>
      <c r="D11" s="9">
        <v>350247</v>
      </c>
      <c r="E11" s="10">
        <v>412055</v>
      </c>
    </row>
    <row r="12" spans="2:10" ht="15.75" x14ac:dyDescent="0.25">
      <c r="B12" s="8" t="s">
        <v>10</v>
      </c>
      <c r="C12" s="25">
        <v>0</v>
      </c>
      <c r="D12" s="9">
        <v>0</v>
      </c>
      <c r="E12" s="10">
        <v>0</v>
      </c>
    </row>
    <row r="13" spans="2:10" ht="20.25" customHeight="1" x14ac:dyDescent="0.25">
      <c r="B13" s="11" t="s">
        <v>11</v>
      </c>
      <c r="C13" s="12">
        <f>C7+C8+C9+C10+C11+C12</f>
        <v>57</v>
      </c>
      <c r="D13" s="12">
        <f>D7+D8+D9+D10+D11+D12</f>
        <v>119229205.96000001</v>
      </c>
      <c r="E13" s="13">
        <f>E7+E8+E9+E10+E11+E12</f>
        <v>226180852.78</v>
      </c>
    </row>
    <row r="15" spans="2:10" s="21" customFormat="1" ht="15.75" x14ac:dyDescent="0.25">
      <c r="B15" s="26"/>
      <c r="C15" s="27"/>
      <c r="D15" s="27"/>
    </row>
    <row r="16" spans="2:10" s="21" customFormat="1" ht="15.75" customHeight="1" x14ac:dyDescent="0.25">
      <c r="B16" s="26"/>
      <c r="C16" s="27"/>
      <c r="D16" s="27"/>
    </row>
    <row r="17" spans="2:4" s="21" customFormat="1" ht="15.75" x14ac:dyDescent="0.25">
      <c r="B17" s="26"/>
      <c r="C17" s="27"/>
      <c r="D17" s="27"/>
    </row>
    <row r="18" spans="2:4" s="21" customFormat="1" ht="15.75" x14ac:dyDescent="0.25">
      <c r="B18" s="26"/>
      <c r="C18" s="27"/>
      <c r="D18" s="27"/>
    </row>
    <row r="19" spans="2:4" s="21" customFormat="1" ht="15.75" x14ac:dyDescent="0.25">
      <c r="B19" s="26"/>
      <c r="C19" s="28"/>
      <c r="D19" s="29"/>
    </row>
    <row r="20" spans="2:4" s="21" customFormat="1" x14ac:dyDescent="0.25"/>
    <row r="21" spans="2:4" s="21" customFormat="1" x14ac:dyDescent="0.25"/>
    <row r="22" spans="2:4" s="21" customFormat="1" ht="15.75" x14ac:dyDescent="0.25">
      <c r="B22" s="26"/>
      <c r="C22" s="28"/>
      <c r="D22" s="29"/>
    </row>
    <row r="25" spans="2:4" ht="15" customHeight="1" x14ac:dyDescent="0.25"/>
  </sheetData>
  <mergeCells count="6">
    <mergeCell ref="B2:E2"/>
    <mergeCell ref="B3:E3"/>
    <mergeCell ref="B4:B6"/>
    <mergeCell ref="C4:C6"/>
    <mergeCell ref="D4:D6"/>
    <mergeCell ref="E4:E6"/>
  </mergeCells>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MJ32"/>
  <sheetViews>
    <sheetView zoomScale="85" zoomScaleNormal="85" workbookViewId="0">
      <selection activeCell="Z21" sqref="Z21"/>
    </sheetView>
  </sheetViews>
  <sheetFormatPr defaultColWidth="9.140625" defaultRowHeight="15" x14ac:dyDescent="0.25"/>
  <cols>
    <col min="1" max="1" width="4.85546875" style="20" customWidth="1"/>
    <col min="2" max="2" width="8.7109375" style="20" customWidth="1"/>
    <col min="3" max="3" width="42" style="20" customWidth="1"/>
    <col min="4" max="4" width="43.7109375" style="20" customWidth="1"/>
    <col min="5" max="5" width="20" style="20" customWidth="1"/>
    <col min="6" max="6" width="22" style="20" customWidth="1"/>
    <col min="7" max="7" width="23.140625" style="20" customWidth="1"/>
    <col min="8" max="8" width="26.85546875" style="20" customWidth="1"/>
    <col min="9" max="9" width="91.42578125" style="20" customWidth="1"/>
    <col min="10" max="10" width="25.7109375" style="20" customWidth="1"/>
    <col min="11" max="11" width="18.85546875" style="20" customWidth="1"/>
    <col min="12" max="12" width="15.140625" style="20" customWidth="1"/>
    <col min="13" max="13" width="22.28515625" style="20" customWidth="1"/>
    <col min="14" max="14" width="24" style="20" customWidth="1"/>
    <col min="15" max="15" width="16.28515625" style="20" customWidth="1"/>
    <col min="16" max="16" width="21.140625" style="20" customWidth="1"/>
    <col min="17" max="17" width="21.42578125" style="20" customWidth="1"/>
    <col min="18" max="18" width="19.5703125" style="20" customWidth="1"/>
    <col min="19" max="19" width="20" style="20" customWidth="1"/>
    <col min="20" max="20" width="19.85546875" style="20" customWidth="1"/>
    <col min="21" max="21" width="18.7109375" style="20" customWidth="1"/>
    <col min="22" max="22" width="20" style="20" customWidth="1"/>
    <col min="23" max="23" width="22.5703125" style="20" customWidth="1"/>
    <col min="24" max="24" width="20" style="20" customWidth="1"/>
    <col min="25" max="25" width="18.28515625" style="20" customWidth="1"/>
    <col min="26" max="26" width="15.5703125" style="20" customWidth="1"/>
    <col min="27" max="27" width="20.5703125" style="30" customWidth="1"/>
    <col min="28" max="28" width="21" style="20" customWidth="1"/>
    <col min="29" max="29" width="23.28515625" style="20" customWidth="1"/>
    <col min="30" max="30" width="30.7109375" style="20" customWidth="1"/>
    <col min="31" max="31" width="25.140625" style="20" customWidth="1"/>
    <col min="32" max="32" width="23.140625" style="20" customWidth="1"/>
    <col min="33" max="1024" width="9.140625" style="20"/>
  </cols>
  <sheetData>
    <row r="2" spans="1:31" ht="30" customHeight="1" x14ac:dyDescent="0.25">
      <c r="B2" s="256" t="s">
        <v>15</v>
      </c>
      <c r="C2" s="256"/>
      <c r="D2" s="256"/>
      <c r="E2" s="256"/>
      <c r="F2" s="256"/>
      <c r="G2" s="256"/>
      <c r="H2" s="256"/>
      <c r="I2" s="256"/>
      <c r="J2" s="256"/>
      <c r="K2" s="256"/>
      <c r="L2" s="256"/>
      <c r="M2" s="256"/>
      <c r="N2" s="256"/>
      <c r="O2" s="256"/>
    </row>
    <row r="3" spans="1:31" ht="30" customHeight="1" x14ac:dyDescent="0.25">
      <c r="D3" s="31"/>
      <c r="L3" s="32"/>
      <c r="M3" s="32"/>
      <c r="N3" s="32"/>
      <c r="O3" s="32"/>
      <c r="P3" s="32"/>
      <c r="Q3" s="32"/>
      <c r="R3" s="32"/>
      <c r="S3" s="32"/>
      <c r="T3" s="32"/>
      <c r="U3" s="32"/>
      <c r="V3" s="32"/>
      <c r="W3" s="32"/>
      <c r="X3" s="32"/>
      <c r="Y3" s="32"/>
      <c r="Z3" s="32"/>
      <c r="AA3" s="32"/>
      <c r="AB3" s="32"/>
    </row>
    <row r="4" spans="1:31" ht="30" customHeight="1" x14ac:dyDescent="0.25">
      <c r="A4" s="21"/>
      <c r="L4" s="32"/>
      <c r="M4" s="32"/>
      <c r="N4" s="32"/>
      <c r="O4" s="32"/>
      <c r="P4" s="32"/>
      <c r="Q4" s="32"/>
      <c r="R4" s="32"/>
      <c r="S4" s="32"/>
      <c r="T4" s="32"/>
      <c r="U4" s="32"/>
      <c r="V4" s="32"/>
      <c r="W4" s="32"/>
      <c r="X4" s="32"/>
      <c r="Y4" s="32"/>
      <c r="Z4" s="32"/>
      <c r="AA4" s="32"/>
      <c r="AB4" s="32"/>
    </row>
    <row r="5" spans="1:31" ht="30" customHeight="1" x14ac:dyDescent="0.25">
      <c r="A5" s="21"/>
      <c r="B5" s="1"/>
      <c r="C5" s="1"/>
      <c r="D5" s="1"/>
      <c r="E5" s="1"/>
      <c r="F5" s="1"/>
      <c r="G5" s="1"/>
      <c r="I5" s="1"/>
      <c r="J5" s="1"/>
      <c r="K5" s="1"/>
      <c r="L5" s="1"/>
      <c r="M5" s="1"/>
      <c r="N5" s="1"/>
      <c r="O5" s="1"/>
      <c r="P5" s="33"/>
      <c r="Q5" s="34"/>
      <c r="R5" s="34"/>
      <c r="S5" s="34"/>
      <c r="T5" s="1"/>
      <c r="U5" s="35"/>
      <c r="V5" s="1"/>
      <c r="W5" s="1"/>
      <c r="X5" s="1"/>
      <c r="Y5" s="1"/>
      <c r="Z5" s="1"/>
      <c r="AA5" s="36"/>
      <c r="AB5" s="36"/>
      <c r="AC5" s="36"/>
      <c r="AD5" s="37"/>
      <c r="AE5" s="37"/>
    </row>
    <row r="6" spans="1:31" ht="30" customHeight="1" x14ac:dyDescent="0.25">
      <c r="A6" s="30"/>
      <c r="B6" s="257" t="s">
        <v>16</v>
      </c>
      <c r="C6" s="254" t="s">
        <v>17</v>
      </c>
      <c r="D6" s="254" t="s">
        <v>18</v>
      </c>
      <c r="E6" s="254" t="s">
        <v>19</v>
      </c>
      <c r="F6" s="254" t="s">
        <v>20</v>
      </c>
      <c r="G6" s="254" t="s">
        <v>21</v>
      </c>
      <c r="H6" s="254" t="s">
        <v>22</v>
      </c>
      <c r="I6" s="254" t="s">
        <v>23</v>
      </c>
      <c r="J6" s="254" t="s">
        <v>24</v>
      </c>
      <c r="K6" s="254" t="s">
        <v>25</v>
      </c>
      <c r="L6" s="254" t="s">
        <v>26</v>
      </c>
      <c r="M6" s="254" t="s">
        <v>27</v>
      </c>
      <c r="N6" s="254" t="s">
        <v>28</v>
      </c>
      <c r="O6" s="254" t="s">
        <v>29</v>
      </c>
      <c r="P6" s="254" t="s">
        <v>30</v>
      </c>
      <c r="Q6" s="254" t="s">
        <v>31</v>
      </c>
      <c r="R6" s="255" t="s">
        <v>32</v>
      </c>
      <c r="S6" s="255"/>
      <c r="T6" s="255"/>
      <c r="U6" s="255"/>
      <c r="V6" s="251" t="s">
        <v>33</v>
      </c>
      <c r="W6" s="251" t="s">
        <v>34</v>
      </c>
      <c r="X6" s="251" t="s">
        <v>35</v>
      </c>
      <c r="Y6" s="251" t="s">
        <v>36</v>
      </c>
      <c r="Z6" s="251" t="s">
        <v>37</v>
      </c>
      <c r="AA6" s="252" t="s">
        <v>38</v>
      </c>
      <c r="AB6" s="252"/>
      <c r="AC6" s="36"/>
      <c r="AD6" s="30"/>
      <c r="AE6" s="30"/>
    </row>
    <row r="7" spans="1:31" ht="30" customHeight="1" x14ac:dyDescent="0.25">
      <c r="A7" s="30"/>
      <c r="B7" s="257"/>
      <c r="C7" s="254"/>
      <c r="D7" s="254"/>
      <c r="E7" s="254"/>
      <c r="F7" s="254"/>
      <c r="G7" s="254"/>
      <c r="H7" s="254"/>
      <c r="I7" s="254"/>
      <c r="J7" s="254"/>
      <c r="K7" s="254"/>
      <c r="L7" s="254"/>
      <c r="M7" s="254"/>
      <c r="N7" s="254"/>
      <c r="O7" s="254"/>
      <c r="P7" s="254"/>
      <c r="Q7" s="254"/>
      <c r="R7" s="39" t="s">
        <v>39</v>
      </c>
      <c r="S7" s="39" t="s">
        <v>40</v>
      </c>
      <c r="T7" s="39" t="s">
        <v>41</v>
      </c>
      <c r="U7" s="39" t="s">
        <v>42</v>
      </c>
      <c r="V7" s="251"/>
      <c r="W7" s="251"/>
      <c r="X7" s="251"/>
      <c r="Y7" s="251"/>
      <c r="Z7" s="251"/>
      <c r="AA7" s="40" t="s">
        <v>39</v>
      </c>
      <c r="AB7" s="41" t="s">
        <v>43</v>
      </c>
      <c r="AC7" s="36"/>
      <c r="AD7" s="30"/>
      <c r="AE7" s="30"/>
    </row>
    <row r="8" spans="1:31" s="57" customFormat="1" ht="30" customHeight="1" x14ac:dyDescent="0.25">
      <c r="A8" s="42"/>
      <c r="B8" s="43">
        <v>1</v>
      </c>
      <c r="C8" s="44" t="s">
        <v>44</v>
      </c>
      <c r="D8" s="45" t="s">
        <v>45</v>
      </c>
      <c r="E8" s="45">
        <v>127965</v>
      </c>
      <c r="F8" s="46" t="s">
        <v>46</v>
      </c>
      <c r="G8" s="47"/>
      <c r="H8" s="48" t="s">
        <v>47</v>
      </c>
      <c r="I8" s="49" t="s">
        <v>48</v>
      </c>
      <c r="J8" s="50">
        <v>43800</v>
      </c>
      <c r="K8" s="50" t="s">
        <v>49</v>
      </c>
      <c r="L8" s="51">
        <v>0.85</v>
      </c>
      <c r="M8" s="45" t="s">
        <v>50</v>
      </c>
      <c r="N8" s="48" t="s">
        <v>51</v>
      </c>
      <c r="O8" s="48" t="s">
        <v>52</v>
      </c>
      <c r="P8" s="48">
        <v>31</v>
      </c>
      <c r="Q8" s="52">
        <v>2430037.2799999998</v>
      </c>
      <c r="R8" s="52">
        <v>2065531.69</v>
      </c>
      <c r="S8" s="52">
        <v>0</v>
      </c>
      <c r="T8" s="52">
        <v>364505.59</v>
      </c>
      <c r="U8" s="52">
        <v>0</v>
      </c>
      <c r="V8" s="52">
        <v>445735.73</v>
      </c>
      <c r="W8" s="52">
        <v>0</v>
      </c>
      <c r="X8" s="52">
        <v>2875773.01</v>
      </c>
      <c r="Y8" s="53" t="s">
        <v>53</v>
      </c>
      <c r="Z8" s="53"/>
      <c r="AA8" s="54">
        <v>0</v>
      </c>
      <c r="AB8" s="55">
        <v>0</v>
      </c>
      <c r="AC8" s="56"/>
      <c r="AD8" s="42"/>
      <c r="AE8" s="42"/>
    </row>
    <row r="9" spans="1:31" s="57" customFormat="1" ht="30" customHeight="1" x14ac:dyDescent="0.25">
      <c r="A9" s="42"/>
      <c r="B9" s="58">
        <v>2</v>
      </c>
      <c r="C9" s="253" t="s">
        <v>54</v>
      </c>
      <c r="D9" s="60" t="s">
        <v>55</v>
      </c>
      <c r="E9" s="60">
        <v>104855</v>
      </c>
      <c r="F9" s="61" t="s">
        <v>56</v>
      </c>
      <c r="G9" s="62"/>
      <c r="H9" s="63" t="s">
        <v>57</v>
      </c>
      <c r="I9" s="64" t="s">
        <v>58</v>
      </c>
      <c r="J9" s="65" t="s">
        <v>59</v>
      </c>
      <c r="K9" s="65" t="s">
        <v>60</v>
      </c>
      <c r="L9" s="66">
        <v>0.85</v>
      </c>
      <c r="M9" s="60" t="s">
        <v>61</v>
      </c>
      <c r="N9" s="60" t="s">
        <v>62</v>
      </c>
      <c r="O9" s="63" t="s">
        <v>63</v>
      </c>
      <c r="P9" s="63" t="s">
        <v>64</v>
      </c>
      <c r="Q9" s="67">
        <v>41951515.009999998</v>
      </c>
      <c r="R9" s="67">
        <v>35658787.758500002</v>
      </c>
      <c r="S9" s="67">
        <v>5453696.9512999998</v>
      </c>
      <c r="T9" s="67">
        <v>839030.30020000006</v>
      </c>
      <c r="U9" s="67">
        <v>0</v>
      </c>
      <c r="V9" s="67">
        <v>8690881.6699999999</v>
      </c>
      <c r="W9" s="67">
        <v>4378154.53</v>
      </c>
      <c r="X9" s="67">
        <v>55020551.210000001</v>
      </c>
      <c r="Y9" s="67" t="s">
        <v>53</v>
      </c>
      <c r="Z9" s="67"/>
      <c r="AA9" s="68">
        <v>21769096.66</v>
      </c>
      <c r="AB9" s="69">
        <v>3329391.23</v>
      </c>
      <c r="AC9" s="42"/>
      <c r="AD9" s="42"/>
      <c r="AE9" s="42"/>
    </row>
    <row r="10" spans="1:31" s="57" customFormat="1" ht="30" customHeight="1" x14ac:dyDescent="0.25">
      <c r="A10" s="42"/>
      <c r="B10" s="70">
        <v>3</v>
      </c>
      <c r="C10" s="253"/>
      <c r="D10" s="59" t="s">
        <v>65</v>
      </c>
      <c r="E10" s="59">
        <v>109456</v>
      </c>
      <c r="F10" s="71" t="s">
        <v>66</v>
      </c>
      <c r="G10" s="72"/>
      <c r="H10" s="73" t="s">
        <v>67</v>
      </c>
      <c r="I10" s="74" t="s">
        <v>68</v>
      </c>
      <c r="J10" s="75" t="s">
        <v>69</v>
      </c>
      <c r="K10" s="76" t="s">
        <v>70</v>
      </c>
      <c r="L10" s="77">
        <v>0.85000001509012701</v>
      </c>
      <c r="M10" s="59" t="s">
        <v>61</v>
      </c>
      <c r="N10" s="59" t="s">
        <v>62</v>
      </c>
      <c r="O10" s="73" t="s">
        <v>63</v>
      </c>
      <c r="P10" s="73" t="s">
        <v>64</v>
      </c>
      <c r="Q10" s="78">
        <v>5964164.5999999996</v>
      </c>
      <c r="R10" s="78">
        <v>5069540</v>
      </c>
      <c r="S10" s="78">
        <v>834982.96</v>
      </c>
      <c r="T10" s="78">
        <v>59641.64</v>
      </c>
      <c r="U10" s="78">
        <v>0</v>
      </c>
      <c r="V10" s="78">
        <v>1133191.28</v>
      </c>
      <c r="W10" s="78">
        <v>0</v>
      </c>
      <c r="X10" s="78">
        <v>7097355.8799999999</v>
      </c>
      <c r="Y10" s="78" t="s">
        <v>53</v>
      </c>
      <c r="Z10" s="78"/>
      <c r="AA10" s="79">
        <v>3852850.33</v>
      </c>
      <c r="AB10" s="80">
        <v>634587.11</v>
      </c>
      <c r="AC10" s="42"/>
      <c r="AD10" s="42"/>
      <c r="AE10" s="42"/>
    </row>
    <row r="11" spans="1:31" s="57" customFormat="1" ht="30" customHeight="1" x14ac:dyDescent="0.25">
      <c r="A11" s="42"/>
      <c r="B11" s="70">
        <v>4</v>
      </c>
      <c r="C11" s="59" t="s">
        <v>54</v>
      </c>
      <c r="D11" s="59" t="s">
        <v>71</v>
      </c>
      <c r="E11" s="59">
        <v>135501</v>
      </c>
      <c r="F11" s="71" t="s">
        <v>72</v>
      </c>
      <c r="G11" s="59" t="s">
        <v>73</v>
      </c>
      <c r="H11" s="73" t="s">
        <v>74</v>
      </c>
      <c r="I11" s="74" t="s">
        <v>75</v>
      </c>
      <c r="J11" s="75" t="s">
        <v>76</v>
      </c>
      <c r="K11" s="75" t="s">
        <v>77</v>
      </c>
      <c r="L11" s="77">
        <v>0.85000000001832798</v>
      </c>
      <c r="M11" s="59" t="s">
        <v>61</v>
      </c>
      <c r="N11" s="59" t="s">
        <v>62</v>
      </c>
      <c r="O11" s="73" t="s">
        <v>78</v>
      </c>
      <c r="P11" s="73" t="s">
        <v>79</v>
      </c>
      <c r="Q11" s="78">
        <v>905145968.35000002</v>
      </c>
      <c r="R11" s="78">
        <v>769374073.13999999</v>
      </c>
      <c r="S11" s="78">
        <v>117668975.84</v>
      </c>
      <c r="T11" s="78">
        <v>18102919.370000001</v>
      </c>
      <c r="U11" s="78">
        <v>0</v>
      </c>
      <c r="V11" s="78">
        <v>180193900.25</v>
      </c>
      <c r="W11" s="78">
        <v>57775274.579999998</v>
      </c>
      <c r="X11" s="78">
        <v>1143115143.1800001</v>
      </c>
      <c r="Y11" s="81" t="s">
        <v>53</v>
      </c>
      <c r="Z11" s="78"/>
      <c r="AA11" s="79">
        <v>205930.75</v>
      </c>
      <c r="AB11" s="80">
        <v>31495.29</v>
      </c>
      <c r="AC11" s="42"/>
      <c r="AD11" s="42"/>
      <c r="AE11" s="42"/>
    </row>
    <row r="12" spans="1:31" s="57" customFormat="1" ht="30" customHeight="1" x14ac:dyDescent="0.25">
      <c r="A12" s="42"/>
      <c r="B12" s="70">
        <v>5</v>
      </c>
      <c r="C12" s="59" t="s">
        <v>54</v>
      </c>
      <c r="D12" s="59" t="s">
        <v>80</v>
      </c>
      <c r="E12" s="59">
        <v>119846</v>
      </c>
      <c r="F12" s="71" t="s">
        <v>81</v>
      </c>
      <c r="G12" s="59" t="s">
        <v>82</v>
      </c>
      <c r="H12" s="73" t="s">
        <v>83</v>
      </c>
      <c r="I12" s="74" t="s">
        <v>84</v>
      </c>
      <c r="J12" s="75" t="s">
        <v>85</v>
      </c>
      <c r="K12" s="75" t="s">
        <v>86</v>
      </c>
      <c r="L12" s="77">
        <v>0.85000000009527399</v>
      </c>
      <c r="M12" s="59" t="s">
        <v>87</v>
      </c>
      <c r="N12" s="59" t="s">
        <v>62</v>
      </c>
      <c r="O12" s="73" t="s">
        <v>88</v>
      </c>
      <c r="P12" s="73" t="s">
        <v>89</v>
      </c>
      <c r="Q12" s="78">
        <v>15744006.01</v>
      </c>
      <c r="R12" s="78">
        <v>13382405.109999999</v>
      </c>
      <c r="S12" s="78">
        <v>2046720.8</v>
      </c>
      <c r="T12" s="78">
        <v>314880.09999999998</v>
      </c>
      <c r="U12" s="78">
        <v>0</v>
      </c>
      <c r="V12" s="78">
        <v>484131.11</v>
      </c>
      <c r="W12" s="78">
        <v>0</v>
      </c>
      <c r="X12" s="78">
        <v>16228137.119999999</v>
      </c>
      <c r="Y12" s="81" t="s">
        <v>53</v>
      </c>
      <c r="Z12" s="78"/>
      <c r="AA12" s="79">
        <v>0</v>
      </c>
      <c r="AB12" s="80">
        <v>0</v>
      </c>
      <c r="AC12" s="42"/>
      <c r="AD12" s="42"/>
      <c r="AE12" s="42"/>
    </row>
    <row r="13" spans="1:31" s="57" customFormat="1" ht="30" customHeight="1" x14ac:dyDescent="0.25">
      <c r="A13" s="42"/>
      <c r="B13" s="70">
        <v>6</v>
      </c>
      <c r="C13" s="59" t="s">
        <v>90</v>
      </c>
      <c r="D13" s="59" t="s">
        <v>91</v>
      </c>
      <c r="E13" s="59">
        <v>119883</v>
      </c>
      <c r="F13" s="71" t="s">
        <v>92</v>
      </c>
      <c r="G13" s="59"/>
      <c r="H13" s="73" t="s">
        <v>93</v>
      </c>
      <c r="I13" s="74" t="s">
        <v>94</v>
      </c>
      <c r="J13" s="75" t="s">
        <v>95</v>
      </c>
      <c r="K13" s="75" t="s">
        <v>96</v>
      </c>
      <c r="L13" s="77">
        <v>0.85000000233777495</v>
      </c>
      <c r="M13" s="59" t="s">
        <v>61</v>
      </c>
      <c r="N13" s="59" t="s">
        <v>62</v>
      </c>
      <c r="O13" s="73" t="s">
        <v>88</v>
      </c>
      <c r="P13" s="73"/>
      <c r="Q13" s="78">
        <v>10693931.300000001</v>
      </c>
      <c r="R13" s="78">
        <v>9089841.6300000008</v>
      </c>
      <c r="S13" s="78">
        <v>1390211.03</v>
      </c>
      <c r="T13" s="78">
        <v>213878.64</v>
      </c>
      <c r="U13" s="78">
        <v>0</v>
      </c>
      <c r="V13" s="78">
        <v>180019.18</v>
      </c>
      <c r="W13" s="78">
        <v>0</v>
      </c>
      <c r="X13" s="78">
        <v>10873950.48</v>
      </c>
      <c r="Y13" s="81" t="s">
        <v>53</v>
      </c>
      <c r="Z13" s="78"/>
      <c r="AA13" s="79"/>
      <c r="AB13" s="80"/>
      <c r="AC13" s="42"/>
      <c r="AD13" s="42"/>
      <c r="AE13" s="42"/>
    </row>
    <row r="14" spans="1:31" s="57" customFormat="1" ht="30" customHeight="1" x14ac:dyDescent="0.25">
      <c r="A14" s="42"/>
      <c r="B14" s="70">
        <v>7</v>
      </c>
      <c r="C14" s="73" t="s">
        <v>97</v>
      </c>
      <c r="D14" s="59" t="s">
        <v>98</v>
      </c>
      <c r="E14" s="59">
        <v>117803</v>
      </c>
      <c r="F14" s="59" t="s">
        <v>99</v>
      </c>
      <c r="G14" s="59" t="s">
        <v>100</v>
      </c>
      <c r="H14" s="59" t="s">
        <v>101</v>
      </c>
      <c r="I14" s="82" t="s">
        <v>102</v>
      </c>
      <c r="J14" s="76" t="s">
        <v>103</v>
      </c>
      <c r="K14" s="75" t="s">
        <v>104</v>
      </c>
      <c r="L14" s="77">
        <v>0.85000000221975902</v>
      </c>
      <c r="M14" s="59" t="s">
        <v>61</v>
      </c>
      <c r="N14" s="59" t="s">
        <v>62</v>
      </c>
      <c r="O14" s="73" t="s">
        <v>88</v>
      </c>
      <c r="P14" s="59" t="s">
        <v>105</v>
      </c>
      <c r="Q14" s="81">
        <v>900998.68</v>
      </c>
      <c r="R14" s="83">
        <v>765848.88</v>
      </c>
      <c r="S14" s="83">
        <v>135149.79999999999</v>
      </c>
      <c r="T14" s="83">
        <v>0</v>
      </c>
      <c r="U14" s="83">
        <v>0</v>
      </c>
      <c r="V14" s="83">
        <v>171189.75</v>
      </c>
      <c r="W14" s="83">
        <v>0</v>
      </c>
      <c r="X14" s="78">
        <v>1072188.43</v>
      </c>
      <c r="Y14" s="81" t="s">
        <v>106</v>
      </c>
      <c r="Z14" s="83"/>
      <c r="AA14" s="83">
        <v>756986.26</v>
      </c>
      <c r="AB14" s="84">
        <v>133585.79999999999</v>
      </c>
      <c r="AC14" s="42"/>
      <c r="AD14" s="42"/>
      <c r="AE14" s="42"/>
    </row>
    <row r="15" spans="1:31" s="57" customFormat="1" ht="30" customHeight="1" x14ac:dyDescent="0.25">
      <c r="A15" s="42"/>
      <c r="B15" s="70">
        <v>8</v>
      </c>
      <c r="C15" s="73" t="s">
        <v>107</v>
      </c>
      <c r="D15" s="59" t="s">
        <v>108</v>
      </c>
      <c r="E15" s="59">
        <v>138578</v>
      </c>
      <c r="F15" s="59" t="s">
        <v>109</v>
      </c>
      <c r="G15" s="59"/>
      <c r="H15" s="59" t="s">
        <v>110</v>
      </c>
      <c r="I15" s="82" t="s">
        <v>111</v>
      </c>
      <c r="J15" s="76" t="s">
        <v>112</v>
      </c>
      <c r="K15" s="75" t="s">
        <v>113</v>
      </c>
      <c r="L15" s="77">
        <v>1</v>
      </c>
      <c r="M15" s="59" t="s">
        <v>61</v>
      </c>
      <c r="N15" s="59" t="s">
        <v>62</v>
      </c>
      <c r="O15" s="73" t="s">
        <v>52</v>
      </c>
      <c r="P15" s="59"/>
      <c r="Q15" s="81">
        <v>870936.07</v>
      </c>
      <c r="R15" s="83">
        <v>870936.07</v>
      </c>
      <c r="S15" s="83">
        <v>0</v>
      </c>
      <c r="T15" s="83">
        <v>0</v>
      </c>
      <c r="U15" s="83">
        <v>0</v>
      </c>
      <c r="V15" s="83">
        <v>0</v>
      </c>
      <c r="W15" s="83">
        <v>0</v>
      </c>
      <c r="X15" s="78">
        <v>870936.07</v>
      </c>
      <c r="Y15" s="81" t="s">
        <v>53</v>
      </c>
      <c r="Z15" s="83"/>
      <c r="AA15" s="83">
        <v>540801.88</v>
      </c>
      <c r="AB15" s="84">
        <v>0</v>
      </c>
      <c r="AC15" s="42"/>
      <c r="AD15" s="42"/>
      <c r="AE15" s="42"/>
    </row>
    <row r="16" spans="1:31" s="57" customFormat="1" ht="30" customHeight="1" x14ac:dyDescent="0.25">
      <c r="A16" s="42"/>
      <c r="B16" s="70">
        <v>9</v>
      </c>
      <c r="C16" s="73" t="s">
        <v>107</v>
      </c>
      <c r="D16" s="59" t="s">
        <v>114</v>
      </c>
      <c r="E16" s="59">
        <v>140347</v>
      </c>
      <c r="F16" s="59" t="s">
        <v>115</v>
      </c>
      <c r="G16" s="59"/>
      <c r="H16" s="59" t="s">
        <v>116</v>
      </c>
      <c r="I16" s="82" t="s">
        <v>114</v>
      </c>
      <c r="J16" s="76" t="s">
        <v>117</v>
      </c>
      <c r="K16" s="75" t="s">
        <v>113</v>
      </c>
      <c r="L16" s="77">
        <v>1</v>
      </c>
      <c r="M16" s="59" t="s">
        <v>118</v>
      </c>
      <c r="N16" s="59" t="s">
        <v>62</v>
      </c>
      <c r="O16" s="73" t="s">
        <v>52</v>
      </c>
      <c r="P16" s="59"/>
      <c r="Q16" s="81">
        <v>38174261.909999996</v>
      </c>
      <c r="R16" s="83">
        <v>38174261.909999996</v>
      </c>
      <c r="S16" s="83">
        <v>0</v>
      </c>
      <c r="T16" s="83">
        <v>0</v>
      </c>
      <c r="U16" s="83">
        <v>0</v>
      </c>
      <c r="V16" s="83">
        <v>0</v>
      </c>
      <c r="W16" s="83">
        <v>0</v>
      </c>
      <c r="X16" s="78">
        <v>38174261.909999996</v>
      </c>
      <c r="Y16" s="81" t="s">
        <v>53</v>
      </c>
      <c r="Z16" s="83"/>
      <c r="AA16" s="83">
        <v>0</v>
      </c>
      <c r="AB16" s="84">
        <v>0</v>
      </c>
      <c r="AC16" s="42"/>
      <c r="AD16" s="42"/>
      <c r="AE16" s="42"/>
    </row>
    <row r="17" spans="1:31" s="57" customFormat="1" ht="30" customHeight="1" thickBot="1" x14ac:dyDescent="0.3">
      <c r="A17" s="42"/>
      <c r="B17" s="85">
        <v>10</v>
      </c>
      <c r="C17" s="86" t="s">
        <v>119</v>
      </c>
      <c r="D17" s="87" t="s">
        <v>120</v>
      </c>
      <c r="E17" s="87" t="s">
        <v>121</v>
      </c>
      <c r="F17" s="87" t="s">
        <v>122</v>
      </c>
      <c r="G17" s="87"/>
      <c r="H17" s="87" t="s">
        <v>123</v>
      </c>
      <c r="I17" s="88"/>
      <c r="J17" s="89" t="s">
        <v>124</v>
      </c>
      <c r="K17" s="90" t="s">
        <v>125</v>
      </c>
      <c r="L17" s="91">
        <v>1</v>
      </c>
      <c r="M17" s="87" t="s">
        <v>61</v>
      </c>
      <c r="N17" s="87" t="s">
        <v>62</v>
      </c>
      <c r="O17" s="86"/>
      <c r="P17" s="87"/>
      <c r="Q17" s="92">
        <v>829900</v>
      </c>
      <c r="R17" s="93">
        <v>829900</v>
      </c>
      <c r="S17" s="93">
        <v>0</v>
      </c>
      <c r="T17" s="93">
        <v>0</v>
      </c>
      <c r="U17" s="93">
        <v>0</v>
      </c>
      <c r="V17" s="93">
        <v>0</v>
      </c>
      <c r="W17" s="93">
        <v>0</v>
      </c>
      <c r="X17" s="94">
        <v>829900</v>
      </c>
      <c r="Y17" s="92" t="s">
        <v>53</v>
      </c>
      <c r="Z17" s="93"/>
      <c r="AA17" s="93">
        <v>0</v>
      </c>
      <c r="AB17" s="95">
        <v>0</v>
      </c>
      <c r="AC17" s="42"/>
      <c r="AD17" s="42"/>
      <c r="AE17" s="42"/>
    </row>
    <row r="18" spans="1:31" s="30" customFormat="1" ht="30" customHeight="1" thickBot="1" x14ac:dyDescent="0.25">
      <c r="B18" s="250" t="s">
        <v>11</v>
      </c>
      <c r="C18" s="250"/>
      <c r="D18" s="250"/>
      <c r="E18" s="250"/>
      <c r="F18" s="250"/>
      <c r="G18" s="250"/>
      <c r="H18" s="250"/>
      <c r="I18" s="250"/>
      <c r="J18" s="250"/>
      <c r="K18" s="250"/>
      <c r="L18" s="250"/>
      <c r="M18" s="250"/>
      <c r="N18" s="250"/>
      <c r="O18" s="250"/>
      <c r="P18" s="250"/>
      <c r="Q18" s="121">
        <f>SUM(Q8:Q17)</f>
        <v>1022705719.2099999</v>
      </c>
      <c r="R18" s="121">
        <f t="shared" ref="R18:AB18" si="0">SUM(R8:R17)</f>
        <v>875281126.18850005</v>
      </c>
      <c r="S18" s="121">
        <f t="shared" si="0"/>
        <v>127529737.3813</v>
      </c>
      <c r="T18" s="121">
        <f t="shared" si="0"/>
        <v>19894855.640200004</v>
      </c>
      <c r="U18" s="121">
        <f t="shared" si="0"/>
        <v>0</v>
      </c>
      <c r="V18" s="121">
        <f t="shared" si="0"/>
        <v>191299048.97000003</v>
      </c>
      <c r="W18" s="121">
        <f t="shared" si="0"/>
        <v>62153429.109999999</v>
      </c>
      <c r="X18" s="121">
        <f t="shared" si="0"/>
        <v>1276158197.29</v>
      </c>
      <c r="Y18" s="121"/>
      <c r="Z18" s="121"/>
      <c r="AA18" s="121">
        <f t="shared" si="0"/>
        <v>27125665.880000003</v>
      </c>
      <c r="AB18" s="187">
        <f t="shared" si="0"/>
        <v>4129059.4299999997</v>
      </c>
      <c r="AC18" s="96"/>
      <c r="AD18" s="96"/>
      <c r="AE18" s="96"/>
    </row>
    <row r="21" spans="1:31" x14ac:dyDescent="0.25">
      <c r="Q21" s="23"/>
      <c r="R21" s="23"/>
      <c r="S21" s="23"/>
      <c r="T21" s="23"/>
      <c r="U21" s="23"/>
      <c r="V21" s="23"/>
      <c r="W21" s="23"/>
      <c r="X21" s="23"/>
    </row>
    <row r="22" spans="1:31" x14ac:dyDescent="0.25">
      <c r="R22" s="23"/>
      <c r="X22" s="23"/>
    </row>
    <row r="23" spans="1:31" x14ac:dyDescent="0.25">
      <c r="R23" s="23"/>
    </row>
    <row r="25" spans="1:31" x14ac:dyDescent="0.25">
      <c r="X25" s="97"/>
    </row>
    <row r="32" spans="1:31" x14ac:dyDescent="0.25">
      <c r="X32" s="97"/>
    </row>
  </sheetData>
  <mergeCells count="26">
    <mergeCell ref="B2:O2"/>
    <mergeCell ref="B6:B7"/>
    <mergeCell ref="C6:C7"/>
    <mergeCell ref="D6:D7"/>
    <mergeCell ref="E6:E7"/>
    <mergeCell ref="F6:F7"/>
    <mergeCell ref="G6:G7"/>
    <mergeCell ref="H6:H7"/>
    <mergeCell ref="I6:I7"/>
    <mergeCell ref="J6:J7"/>
    <mergeCell ref="K6:K7"/>
    <mergeCell ref="L6:L7"/>
    <mergeCell ref="M6:M7"/>
    <mergeCell ref="N6:N7"/>
    <mergeCell ref="O6:O7"/>
    <mergeCell ref="B18:P18"/>
    <mergeCell ref="X6:X7"/>
    <mergeCell ref="Y6:Y7"/>
    <mergeCell ref="Z6:Z7"/>
    <mergeCell ref="AA6:AB6"/>
    <mergeCell ref="C9:C10"/>
    <mergeCell ref="P6:P7"/>
    <mergeCell ref="Q6:Q7"/>
    <mergeCell ref="R6:U6"/>
    <mergeCell ref="V6:V7"/>
    <mergeCell ref="W6:W7"/>
  </mergeCells>
  <pageMargins left="0.118055555555556" right="0.118055555555556" top="0.15763888888888899" bottom="0.15763888888888899" header="0.51180555555555496" footer="0.51180555555555496"/>
  <pageSetup paperSize="8" scale="50" firstPageNumber="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MH125"/>
  <sheetViews>
    <sheetView zoomScale="85" zoomScaleNormal="85" workbookViewId="0">
      <selection activeCell="Z123" sqref="Z123"/>
    </sheetView>
  </sheetViews>
  <sheetFormatPr defaultColWidth="9.140625" defaultRowHeight="15" x14ac:dyDescent="0.25"/>
  <cols>
    <col min="1" max="1" width="7.42578125" style="98" customWidth="1"/>
    <col min="2" max="2" width="19.140625" style="99" customWidth="1"/>
    <col min="3" max="3" width="9.140625" style="100"/>
    <col min="4" max="4" width="31.140625" style="101" customWidth="1"/>
    <col min="5" max="5" width="18.42578125" style="98" customWidth="1"/>
    <col min="6" max="6" width="38.42578125" style="101" customWidth="1"/>
    <col min="7" max="7" width="14.85546875" style="102" customWidth="1"/>
    <col min="8" max="8" width="13.5703125" style="102" customWidth="1"/>
    <col min="9" max="9" width="9.140625" style="101"/>
    <col min="10" max="10" width="13" style="101" customWidth="1"/>
    <col min="11" max="11" width="14.5703125" style="101" customWidth="1"/>
    <col min="12" max="12" width="9.140625" style="98"/>
    <col min="13" max="13" width="11" style="98" customWidth="1"/>
    <col min="14" max="14" width="15.42578125" style="100" customWidth="1"/>
    <col min="15" max="15" width="16" style="100" customWidth="1"/>
    <col min="16" max="16" width="17" style="100" customWidth="1"/>
    <col min="17" max="17" width="16" style="100" customWidth="1"/>
    <col min="18" max="18" width="17" style="100" customWidth="1"/>
    <col min="19" max="19" width="16.7109375" style="100" customWidth="1"/>
    <col min="20" max="20" width="16.85546875" style="100" customWidth="1"/>
    <col min="21" max="21" width="12.140625" style="100" customWidth="1"/>
    <col min="22" max="22" width="14.5703125" style="100" customWidth="1"/>
    <col min="23" max="23" width="14.7109375" style="100" customWidth="1"/>
    <col min="24" max="1022" width="9.140625" style="98"/>
  </cols>
  <sheetData>
    <row r="2" spans="1:23" ht="30" customHeight="1" x14ac:dyDescent="0.25">
      <c r="A2" s="267" t="s">
        <v>126</v>
      </c>
      <c r="B2" s="267"/>
      <c r="C2" s="267"/>
      <c r="D2" s="267"/>
      <c r="E2" s="267"/>
      <c r="F2" s="267"/>
      <c r="G2" s="267"/>
      <c r="H2" s="267"/>
      <c r="I2" s="267"/>
      <c r="J2" s="267"/>
      <c r="K2" s="267"/>
      <c r="L2" s="267"/>
      <c r="M2" s="267"/>
    </row>
    <row r="4" spans="1:23" ht="30" customHeight="1" x14ac:dyDescent="0.25">
      <c r="A4" s="268" t="s">
        <v>127</v>
      </c>
      <c r="B4" s="263" t="s">
        <v>128</v>
      </c>
      <c r="C4" s="263" t="s">
        <v>129</v>
      </c>
      <c r="D4" s="263" t="s">
        <v>18</v>
      </c>
      <c r="E4" s="263" t="s">
        <v>130</v>
      </c>
      <c r="F4" s="263" t="s">
        <v>23</v>
      </c>
      <c r="G4" s="269" t="s">
        <v>24</v>
      </c>
      <c r="H4" s="269" t="s">
        <v>25</v>
      </c>
      <c r="I4" s="263" t="s">
        <v>27</v>
      </c>
      <c r="J4" s="263" t="s">
        <v>28</v>
      </c>
      <c r="K4" s="263" t="s">
        <v>131</v>
      </c>
      <c r="L4" s="263" t="s">
        <v>29</v>
      </c>
      <c r="M4" s="270" t="s">
        <v>30</v>
      </c>
      <c r="N4" s="259" t="s">
        <v>132</v>
      </c>
      <c r="O4" s="259"/>
      <c r="P4" s="259"/>
      <c r="Q4" s="103"/>
      <c r="R4" s="103"/>
      <c r="S4" s="260" t="s">
        <v>35</v>
      </c>
      <c r="T4" s="262" t="s">
        <v>36</v>
      </c>
      <c r="U4" s="263" t="s">
        <v>37</v>
      </c>
      <c r="V4" s="264" t="s">
        <v>38</v>
      </c>
      <c r="W4" s="264"/>
    </row>
    <row r="5" spans="1:23" ht="30" customHeight="1" x14ac:dyDescent="0.25">
      <c r="A5" s="268"/>
      <c r="B5" s="263"/>
      <c r="C5" s="263"/>
      <c r="D5" s="263"/>
      <c r="E5" s="263"/>
      <c r="F5" s="263"/>
      <c r="G5" s="269"/>
      <c r="H5" s="269"/>
      <c r="I5" s="263"/>
      <c r="J5" s="263"/>
      <c r="K5" s="263"/>
      <c r="L5" s="263"/>
      <c r="M5" s="270"/>
      <c r="N5" s="265" t="s">
        <v>133</v>
      </c>
      <c r="O5" s="265"/>
      <c r="P5" s="261" t="s">
        <v>134</v>
      </c>
      <c r="Q5" s="261" t="s">
        <v>135</v>
      </c>
      <c r="R5" s="261" t="s">
        <v>33</v>
      </c>
      <c r="S5" s="260"/>
      <c r="T5" s="262"/>
      <c r="U5" s="263"/>
      <c r="V5" s="261" t="s">
        <v>39</v>
      </c>
      <c r="W5" s="266" t="s">
        <v>40</v>
      </c>
    </row>
    <row r="6" spans="1:23" ht="30" customHeight="1" x14ac:dyDescent="0.25">
      <c r="A6" s="268"/>
      <c r="B6" s="263"/>
      <c r="C6" s="263"/>
      <c r="D6" s="263"/>
      <c r="E6" s="263"/>
      <c r="F6" s="263"/>
      <c r="G6" s="269"/>
      <c r="H6" s="269"/>
      <c r="I6" s="263"/>
      <c r="J6" s="263"/>
      <c r="K6" s="263"/>
      <c r="L6" s="263"/>
      <c r="M6" s="270"/>
      <c r="N6" s="105" t="s">
        <v>39</v>
      </c>
      <c r="O6" s="105" t="s">
        <v>136</v>
      </c>
      <c r="P6" s="261"/>
      <c r="Q6" s="261"/>
      <c r="R6" s="261"/>
      <c r="S6" s="261"/>
      <c r="T6" s="262"/>
      <c r="U6" s="263"/>
      <c r="V6" s="261"/>
      <c r="W6" s="266"/>
    </row>
    <row r="7" spans="1:23" s="101" customFormat="1" ht="30" customHeight="1" x14ac:dyDescent="0.2">
      <c r="A7" s="106">
        <v>1</v>
      </c>
      <c r="B7" s="45" t="s">
        <v>137</v>
      </c>
      <c r="C7" s="107">
        <v>116346</v>
      </c>
      <c r="D7" s="108" t="s">
        <v>138</v>
      </c>
      <c r="E7" s="108" t="s">
        <v>139</v>
      </c>
      <c r="F7" s="108" t="s">
        <v>140</v>
      </c>
      <c r="G7" s="109">
        <v>42936</v>
      </c>
      <c r="H7" s="109">
        <v>44681</v>
      </c>
      <c r="I7" s="107" t="s">
        <v>141</v>
      </c>
      <c r="J7" s="48" t="s">
        <v>142</v>
      </c>
      <c r="K7" s="48" t="s">
        <v>143</v>
      </c>
      <c r="L7" s="107" t="s">
        <v>144</v>
      </c>
      <c r="M7" s="107"/>
      <c r="N7" s="110">
        <v>10965929.59</v>
      </c>
      <c r="O7" s="110">
        <v>1677142.17</v>
      </c>
      <c r="P7" s="110">
        <v>258021.87</v>
      </c>
      <c r="Q7" s="110">
        <v>0</v>
      </c>
      <c r="R7" s="110">
        <v>2188136.56</v>
      </c>
      <c r="S7" s="110">
        <v>15089230.189999999</v>
      </c>
      <c r="T7" s="107" t="s">
        <v>145</v>
      </c>
      <c r="U7" s="107">
        <v>0</v>
      </c>
      <c r="V7" s="110">
        <v>10414428.689999999</v>
      </c>
      <c r="W7" s="111">
        <v>861916.17</v>
      </c>
    </row>
    <row r="8" spans="1:23" ht="30" customHeight="1" x14ac:dyDescent="0.25">
      <c r="A8" s="112">
        <v>2</v>
      </c>
      <c r="B8" s="59" t="s">
        <v>146</v>
      </c>
      <c r="C8" s="113">
        <v>102819</v>
      </c>
      <c r="D8" s="114" t="s">
        <v>147</v>
      </c>
      <c r="E8" s="114" t="s">
        <v>148</v>
      </c>
      <c r="F8" s="114" t="s">
        <v>149</v>
      </c>
      <c r="G8" s="115">
        <v>43066</v>
      </c>
      <c r="H8" s="115">
        <v>44135</v>
      </c>
      <c r="I8" s="113" t="s">
        <v>141</v>
      </c>
      <c r="J8" s="73" t="s">
        <v>142</v>
      </c>
      <c r="K8" s="73" t="s">
        <v>143</v>
      </c>
      <c r="L8" s="113" t="s">
        <v>150</v>
      </c>
      <c r="M8" s="113"/>
      <c r="N8" s="116">
        <v>630559.92000000004</v>
      </c>
      <c r="O8" s="116">
        <v>111275.28</v>
      </c>
      <c r="P8" s="116">
        <v>185458.78</v>
      </c>
      <c r="Q8" s="116">
        <v>364007.98</v>
      </c>
      <c r="R8" s="116">
        <v>178549.2</v>
      </c>
      <c r="S8" s="116">
        <v>1105843.18</v>
      </c>
      <c r="T8" s="113" t="s">
        <v>151</v>
      </c>
      <c r="U8" s="113">
        <v>0</v>
      </c>
      <c r="V8" s="116">
        <v>627674.68999999994</v>
      </c>
      <c r="W8" s="117">
        <v>79788.61</v>
      </c>
    </row>
    <row r="9" spans="1:23" ht="30" customHeight="1" x14ac:dyDescent="0.25">
      <c r="A9" s="118">
        <v>3</v>
      </c>
      <c r="B9" s="59" t="s">
        <v>146</v>
      </c>
      <c r="C9" s="113">
        <v>103749</v>
      </c>
      <c r="D9" s="114" t="s">
        <v>152</v>
      </c>
      <c r="E9" s="114" t="s">
        <v>153</v>
      </c>
      <c r="F9" s="114" t="s">
        <v>154</v>
      </c>
      <c r="G9" s="115">
        <v>43138</v>
      </c>
      <c r="H9" s="115">
        <v>43312</v>
      </c>
      <c r="I9" s="113" t="s">
        <v>141</v>
      </c>
      <c r="J9" s="73" t="s">
        <v>142</v>
      </c>
      <c r="K9" s="73" t="s">
        <v>155</v>
      </c>
      <c r="L9" s="113" t="s">
        <v>150</v>
      </c>
      <c r="M9" s="113"/>
      <c r="N9" s="116">
        <v>752051.73</v>
      </c>
      <c r="O9" s="116">
        <v>132715.01</v>
      </c>
      <c r="P9" s="116">
        <v>221191.72</v>
      </c>
      <c r="Q9" s="116">
        <v>439374.32</v>
      </c>
      <c r="R9" s="116">
        <v>218182.6</v>
      </c>
      <c r="S9" s="116">
        <v>1324141.06</v>
      </c>
      <c r="T9" s="113" t="s">
        <v>151</v>
      </c>
      <c r="U9" s="113">
        <v>0</v>
      </c>
      <c r="V9" s="116">
        <v>740431.92</v>
      </c>
      <c r="W9" s="117">
        <v>130664.47</v>
      </c>
    </row>
    <row r="10" spans="1:23" ht="30" customHeight="1" x14ac:dyDescent="0.25">
      <c r="A10" s="118">
        <v>4</v>
      </c>
      <c r="B10" s="59" t="s">
        <v>146</v>
      </c>
      <c r="C10" s="113">
        <v>103767</v>
      </c>
      <c r="D10" s="114" t="s">
        <v>156</v>
      </c>
      <c r="E10" s="114" t="s">
        <v>157</v>
      </c>
      <c r="F10" s="114" t="s">
        <v>158</v>
      </c>
      <c r="G10" s="115">
        <v>43098</v>
      </c>
      <c r="H10" s="115">
        <v>43708</v>
      </c>
      <c r="I10" s="113" t="s">
        <v>141</v>
      </c>
      <c r="J10" s="73" t="s">
        <v>142</v>
      </c>
      <c r="K10" s="73" t="s">
        <v>143</v>
      </c>
      <c r="L10" s="113" t="s">
        <v>150</v>
      </c>
      <c r="M10" s="113"/>
      <c r="N10" s="116">
        <v>760291</v>
      </c>
      <c r="O10" s="116">
        <v>134169</v>
      </c>
      <c r="P10" s="116">
        <v>233195</v>
      </c>
      <c r="Q10" s="116">
        <v>528943.69999999995</v>
      </c>
      <c r="R10" s="116">
        <v>295748.7</v>
      </c>
      <c r="S10" s="116">
        <v>1423403.7</v>
      </c>
      <c r="T10" s="113" t="s">
        <v>151</v>
      </c>
      <c r="U10" s="113">
        <v>0</v>
      </c>
      <c r="V10" s="116">
        <v>733538.51</v>
      </c>
      <c r="W10" s="117">
        <v>129447.94</v>
      </c>
    </row>
    <row r="11" spans="1:23" ht="30" customHeight="1" x14ac:dyDescent="0.25">
      <c r="A11" s="118">
        <v>5</v>
      </c>
      <c r="B11" s="59" t="s">
        <v>146</v>
      </c>
      <c r="C11" s="113">
        <v>103823</v>
      </c>
      <c r="D11" s="114" t="s">
        <v>159</v>
      </c>
      <c r="E11" s="114" t="s">
        <v>160</v>
      </c>
      <c r="F11" s="114" t="s">
        <v>161</v>
      </c>
      <c r="G11" s="115">
        <v>43096</v>
      </c>
      <c r="H11" s="115">
        <v>43312</v>
      </c>
      <c r="I11" s="113" t="s">
        <v>141</v>
      </c>
      <c r="J11" s="73" t="s">
        <v>142</v>
      </c>
      <c r="K11" s="73" t="s">
        <v>162</v>
      </c>
      <c r="L11" s="113" t="s">
        <v>150</v>
      </c>
      <c r="M11" s="113"/>
      <c r="N11" s="116">
        <v>760274.88</v>
      </c>
      <c r="O11" s="116">
        <v>134166.16</v>
      </c>
      <c r="P11" s="116">
        <v>228523.23</v>
      </c>
      <c r="Q11" s="116">
        <v>449936.82</v>
      </c>
      <c r="R11" s="116">
        <v>221413.59</v>
      </c>
      <c r="S11" s="116">
        <v>1344377.86</v>
      </c>
      <c r="T11" s="113" t="s">
        <v>151</v>
      </c>
      <c r="U11" s="113">
        <v>1</v>
      </c>
      <c r="V11" s="116">
        <v>755825.68</v>
      </c>
      <c r="W11" s="117">
        <v>133380.99</v>
      </c>
    </row>
    <row r="12" spans="1:23" ht="30" customHeight="1" x14ac:dyDescent="0.25">
      <c r="A12" s="118">
        <v>6</v>
      </c>
      <c r="B12" s="59" t="s">
        <v>146</v>
      </c>
      <c r="C12" s="113">
        <v>104522</v>
      </c>
      <c r="D12" s="114" t="s">
        <v>163</v>
      </c>
      <c r="E12" s="114" t="s">
        <v>164</v>
      </c>
      <c r="F12" s="114" t="s">
        <v>165</v>
      </c>
      <c r="G12" s="115">
        <v>43096</v>
      </c>
      <c r="H12" s="115">
        <v>43403</v>
      </c>
      <c r="I12" s="113" t="s">
        <v>141</v>
      </c>
      <c r="J12" s="73" t="s">
        <v>142</v>
      </c>
      <c r="K12" s="73" t="s">
        <v>143</v>
      </c>
      <c r="L12" s="113" t="s">
        <v>150</v>
      </c>
      <c r="M12" s="113"/>
      <c r="N12" s="116">
        <v>332200.49</v>
      </c>
      <c r="O12" s="116">
        <v>58623.62</v>
      </c>
      <c r="P12" s="116">
        <v>85790.65</v>
      </c>
      <c r="Q12" s="116">
        <v>85969.15</v>
      </c>
      <c r="R12" s="116">
        <v>178.5</v>
      </c>
      <c r="S12" s="116">
        <v>476793.26</v>
      </c>
      <c r="T12" s="113" t="s">
        <v>151</v>
      </c>
      <c r="U12" s="113">
        <v>0</v>
      </c>
      <c r="V12" s="116">
        <v>141579.28</v>
      </c>
      <c r="W12" s="117">
        <v>24984.58</v>
      </c>
    </row>
    <row r="13" spans="1:23" ht="30" customHeight="1" x14ac:dyDescent="0.25">
      <c r="A13" s="118">
        <v>7</v>
      </c>
      <c r="B13" s="59" t="s">
        <v>146</v>
      </c>
      <c r="C13" s="113">
        <v>104627</v>
      </c>
      <c r="D13" s="114" t="s">
        <v>166</v>
      </c>
      <c r="E13" s="114" t="s">
        <v>167</v>
      </c>
      <c r="F13" s="114" t="s">
        <v>168</v>
      </c>
      <c r="G13" s="115">
        <v>43168</v>
      </c>
      <c r="H13" s="115">
        <v>43404</v>
      </c>
      <c r="I13" s="113" t="s">
        <v>141</v>
      </c>
      <c r="J13" s="73" t="s">
        <v>142</v>
      </c>
      <c r="K13" s="73" t="s">
        <v>162</v>
      </c>
      <c r="L13" s="113" t="s">
        <v>150</v>
      </c>
      <c r="M13" s="113"/>
      <c r="N13" s="116">
        <v>614423.86</v>
      </c>
      <c r="O13" s="116">
        <v>108427.74</v>
      </c>
      <c r="P13" s="116">
        <v>180712.92</v>
      </c>
      <c r="Q13" s="116">
        <v>357756.76</v>
      </c>
      <c r="R13" s="116">
        <v>177043.84</v>
      </c>
      <c r="S13" s="116">
        <v>1080608.3600000001</v>
      </c>
      <c r="T13" s="113" t="s">
        <v>151</v>
      </c>
      <c r="U13" s="113">
        <v>1</v>
      </c>
      <c r="V13" s="116">
        <v>613743.86</v>
      </c>
      <c r="W13" s="117">
        <v>108307.74</v>
      </c>
    </row>
    <row r="14" spans="1:23" ht="30" customHeight="1" x14ac:dyDescent="0.25">
      <c r="A14" s="118">
        <v>8</v>
      </c>
      <c r="B14" s="59" t="s">
        <v>146</v>
      </c>
      <c r="C14" s="113">
        <v>104413</v>
      </c>
      <c r="D14" s="114" t="s">
        <v>169</v>
      </c>
      <c r="E14" s="114" t="s">
        <v>170</v>
      </c>
      <c r="F14" s="114" t="s">
        <v>171</v>
      </c>
      <c r="G14" s="115">
        <v>43096</v>
      </c>
      <c r="H14" s="115">
        <v>43465</v>
      </c>
      <c r="I14" s="113" t="s">
        <v>141</v>
      </c>
      <c r="J14" s="73" t="s">
        <v>142</v>
      </c>
      <c r="K14" s="73" t="s">
        <v>143</v>
      </c>
      <c r="L14" s="113" t="s">
        <v>150</v>
      </c>
      <c r="M14" s="113"/>
      <c r="N14" s="116">
        <v>369151.23</v>
      </c>
      <c r="O14" s="116">
        <v>65144.33</v>
      </c>
      <c r="P14" s="116">
        <v>108573.91</v>
      </c>
      <c r="Q14" s="116">
        <v>214379.95</v>
      </c>
      <c r="R14" s="116">
        <v>105806.04</v>
      </c>
      <c r="S14" s="116">
        <v>648675.51</v>
      </c>
      <c r="T14" s="113" t="s">
        <v>151</v>
      </c>
      <c r="U14" s="113">
        <v>0</v>
      </c>
      <c r="V14" s="116">
        <v>369066.74</v>
      </c>
      <c r="W14" s="117">
        <v>65129.440000000002</v>
      </c>
    </row>
    <row r="15" spans="1:23" ht="30" customHeight="1" x14ac:dyDescent="0.25">
      <c r="A15" s="118">
        <v>9</v>
      </c>
      <c r="B15" s="59" t="s">
        <v>146</v>
      </c>
      <c r="C15" s="113">
        <v>103583</v>
      </c>
      <c r="D15" s="114" t="s">
        <v>172</v>
      </c>
      <c r="E15" s="114" t="s">
        <v>173</v>
      </c>
      <c r="F15" s="114" t="s">
        <v>174</v>
      </c>
      <c r="G15" s="115">
        <v>43171</v>
      </c>
      <c r="H15" s="115">
        <v>43434</v>
      </c>
      <c r="I15" s="113" t="s">
        <v>141</v>
      </c>
      <c r="J15" s="73" t="s">
        <v>142</v>
      </c>
      <c r="K15" s="73" t="s">
        <v>143</v>
      </c>
      <c r="L15" s="113" t="s">
        <v>150</v>
      </c>
      <c r="M15" s="113"/>
      <c r="N15" s="116">
        <v>356350.07</v>
      </c>
      <c r="O15" s="116">
        <v>62885.31</v>
      </c>
      <c r="P15" s="116">
        <v>104808.84</v>
      </c>
      <c r="Q15" s="116">
        <v>204377.24</v>
      </c>
      <c r="R15" s="116">
        <v>99568.4</v>
      </c>
      <c r="S15" s="116">
        <v>623612.62</v>
      </c>
      <c r="T15" s="113" t="s">
        <v>151</v>
      </c>
      <c r="U15" s="113">
        <v>0</v>
      </c>
      <c r="V15" s="116">
        <v>339404.79999999999</v>
      </c>
      <c r="W15" s="117">
        <v>59894.97</v>
      </c>
    </row>
    <row r="16" spans="1:23" ht="30" customHeight="1" x14ac:dyDescent="0.25">
      <c r="A16" s="118">
        <v>10</v>
      </c>
      <c r="B16" s="59" t="s">
        <v>146</v>
      </c>
      <c r="C16" s="113">
        <v>105486</v>
      </c>
      <c r="D16" s="114" t="s">
        <v>175</v>
      </c>
      <c r="E16" s="114" t="s">
        <v>176</v>
      </c>
      <c r="F16" s="114" t="s">
        <v>177</v>
      </c>
      <c r="G16" s="115">
        <v>43167</v>
      </c>
      <c r="H16" s="115">
        <v>43465</v>
      </c>
      <c r="I16" s="113" t="s">
        <v>141</v>
      </c>
      <c r="J16" s="73" t="s">
        <v>142</v>
      </c>
      <c r="K16" s="73" t="s">
        <v>143</v>
      </c>
      <c r="L16" s="113" t="s">
        <v>150</v>
      </c>
      <c r="M16" s="113"/>
      <c r="N16" s="116">
        <v>492433.99</v>
      </c>
      <c r="O16" s="116">
        <v>86900.12</v>
      </c>
      <c r="P16" s="116">
        <v>144924.07</v>
      </c>
      <c r="Q16" s="116">
        <v>293778.62</v>
      </c>
      <c r="R16" s="116">
        <v>148854.54999999999</v>
      </c>
      <c r="S16" s="116">
        <v>873112.73</v>
      </c>
      <c r="T16" s="113" t="s">
        <v>151</v>
      </c>
      <c r="U16" s="113">
        <v>1</v>
      </c>
      <c r="V16" s="116">
        <v>492433.99</v>
      </c>
      <c r="W16" s="117">
        <v>86900.12</v>
      </c>
    </row>
    <row r="17" spans="1:23" ht="30" customHeight="1" x14ac:dyDescent="0.25">
      <c r="A17" s="118">
        <v>11</v>
      </c>
      <c r="B17" s="59" t="s">
        <v>146</v>
      </c>
      <c r="C17" s="113">
        <v>102978</v>
      </c>
      <c r="D17" s="114" t="s">
        <v>178</v>
      </c>
      <c r="E17" s="114" t="s">
        <v>179</v>
      </c>
      <c r="F17" s="114" t="s">
        <v>180</v>
      </c>
      <c r="G17" s="115">
        <v>43166</v>
      </c>
      <c r="H17" s="115">
        <v>43465</v>
      </c>
      <c r="I17" s="113" t="s">
        <v>141</v>
      </c>
      <c r="J17" s="73" t="s">
        <v>142</v>
      </c>
      <c r="K17" s="73" t="s">
        <v>143</v>
      </c>
      <c r="L17" s="113" t="s">
        <v>150</v>
      </c>
      <c r="M17" s="113"/>
      <c r="N17" s="116">
        <v>684777.41</v>
      </c>
      <c r="O17" s="116">
        <v>120843.07</v>
      </c>
      <c r="P17" s="116">
        <v>201405.12</v>
      </c>
      <c r="Q17" s="116">
        <v>203102.86</v>
      </c>
      <c r="R17" s="116">
        <v>1697.74</v>
      </c>
      <c r="S17" s="116">
        <v>1008723.34</v>
      </c>
      <c r="T17" s="113" t="s">
        <v>151</v>
      </c>
      <c r="U17" s="113">
        <v>0</v>
      </c>
      <c r="V17" s="116">
        <v>684129.51</v>
      </c>
      <c r="W17" s="117">
        <v>120728.74</v>
      </c>
    </row>
    <row r="18" spans="1:23" ht="30" customHeight="1" x14ac:dyDescent="0.25">
      <c r="A18" s="118">
        <v>12</v>
      </c>
      <c r="B18" s="59" t="s">
        <v>146</v>
      </c>
      <c r="C18" s="113">
        <v>106084</v>
      </c>
      <c r="D18" s="114" t="s">
        <v>181</v>
      </c>
      <c r="E18" s="114" t="s">
        <v>182</v>
      </c>
      <c r="F18" s="114" t="s">
        <v>183</v>
      </c>
      <c r="G18" s="115">
        <v>43194</v>
      </c>
      <c r="H18" s="115">
        <v>43342</v>
      </c>
      <c r="I18" s="113" t="s">
        <v>141</v>
      </c>
      <c r="J18" s="73" t="s">
        <v>142</v>
      </c>
      <c r="K18" s="73" t="s">
        <v>143</v>
      </c>
      <c r="L18" s="113" t="s">
        <v>150</v>
      </c>
      <c r="M18" s="113"/>
      <c r="N18" s="116">
        <v>327468.96000000002</v>
      </c>
      <c r="O18" s="116">
        <v>57788.639999999999</v>
      </c>
      <c r="P18" s="116">
        <v>96314.4</v>
      </c>
      <c r="Q18" s="116">
        <v>183618.27</v>
      </c>
      <c r="R18" s="116">
        <v>87303.87</v>
      </c>
      <c r="S18" s="116">
        <v>568875.87</v>
      </c>
      <c r="T18" s="113" t="s">
        <v>151</v>
      </c>
      <c r="U18" s="113">
        <v>1</v>
      </c>
      <c r="V18" s="116">
        <v>327400.96000000002</v>
      </c>
      <c r="W18" s="117">
        <v>57776.639999999999</v>
      </c>
    </row>
    <row r="19" spans="1:23" ht="30" customHeight="1" x14ac:dyDescent="0.25">
      <c r="A19" s="118">
        <v>13</v>
      </c>
      <c r="B19" s="59" t="s">
        <v>146</v>
      </c>
      <c r="C19" s="113">
        <v>106916</v>
      </c>
      <c r="D19" s="114" t="s">
        <v>184</v>
      </c>
      <c r="E19" s="114" t="s">
        <v>185</v>
      </c>
      <c r="F19" s="114" t="s">
        <v>186</v>
      </c>
      <c r="G19" s="115">
        <v>43194</v>
      </c>
      <c r="H19" s="115">
        <v>43524</v>
      </c>
      <c r="I19" s="113" t="s">
        <v>141</v>
      </c>
      <c r="J19" s="73" t="s">
        <v>142</v>
      </c>
      <c r="K19" s="73" t="s">
        <v>143</v>
      </c>
      <c r="L19" s="113" t="s">
        <v>150</v>
      </c>
      <c r="M19" s="113"/>
      <c r="N19" s="116">
        <v>760291</v>
      </c>
      <c r="O19" s="116">
        <v>134169</v>
      </c>
      <c r="P19" s="116">
        <v>376057.06</v>
      </c>
      <c r="Q19" s="116">
        <v>638293.65</v>
      </c>
      <c r="R19" s="116">
        <v>262236.59000000003</v>
      </c>
      <c r="S19" s="116">
        <v>1532753.65</v>
      </c>
      <c r="T19" s="113" t="s">
        <v>151</v>
      </c>
      <c r="U19" s="113">
        <v>1</v>
      </c>
      <c r="V19" s="116">
        <v>756686.38</v>
      </c>
      <c r="W19" s="117">
        <v>133532.85999999999</v>
      </c>
    </row>
    <row r="20" spans="1:23" ht="30" customHeight="1" x14ac:dyDescent="0.25">
      <c r="A20" s="118">
        <v>14</v>
      </c>
      <c r="B20" s="59" t="s">
        <v>146</v>
      </c>
      <c r="C20" s="113">
        <v>106335</v>
      </c>
      <c r="D20" s="114" t="s">
        <v>187</v>
      </c>
      <c r="E20" s="114" t="s">
        <v>188</v>
      </c>
      <c r="F20" s="114" t="s">
        <v>189</v>
      </c>
      <c r="G20" s="115">
        <v>43167</v>
      </c>
      <c r="H20" s="115">
        <v>43343</v>
      </c>
      <c r="I20" s="113" t="s">
        <v>141</v>
      </c>
      <c r="J20" s="73" t="s">
        <v>142</v>
      </c>
      <c r="K20" s="73" t="s">
        <v>143</v>
      </c>
      <c r="L20" s="113" t="s">
        <v>150</v>
      </c>
      <c r="M20" s="113"/>
      <c r="N20" s="116">
        <v>415348.77</v>
      </c>
      <c r="O20" s="116">
        <v>73296.84</v>
      </c>
      <c r="P20" s="116">
        <v>122161.4</v>
      </c>
      <c r="Q20" s="116">
        <v>241644.16</v>
      </c>
      <c r="R20" s="116">
        <v>119482.76</v>
      </c>
      <c r="S20" s="116">
        <v>730289.77</v>
      </c>
      <c r="T20" s="113" t="s">
        <v>151</v>
      </c>
      <c r="U20" s="73">
        <v>2</v>
      </c>
      <c r="V20" s="116">
        <v>415336.83</v>
      </c>
      <c r="W20" s="117">
        <v>73294.73</v>
      </c>
    </row>
    <row r="21" spans="1:23" ht="30" customHeight="1" x14ac:dyDescent="0.25">
      <c r="A21" s="118">
        <v>15</v>
      </c>
      <c r="B21" s="59" t="s">
        <v>190</v>
      </c>
      <c r="C21" s="113">
        <v>117971</v>
      </c>
      <c r="D21" s="114" t="s">
        <v>191</v>
      </c>
      <c r="E21" s="114" t="s">
        <v>192</v>
      </c>
      <c r="F21" s="114" t="s">
        <v>193</v>
      </c>
      <c r="G21" s="115">
        <v>42977</v>
      </c>
      <c r="H21" s="115">
        <v>43553</v>
      </c>
      <c r="I21" s="113" t="s">
        <v>141</v>
      </c>
      <c r="J21" s="73" t="s">
        <v>142</v>
      </c>
      <c r="K21" s="73" t="s">
        <v>143</v>
      </c>
      <c r="L21" s="113" t="s">
        <v>144</v>
      </c>
      <c r="M21" s="113"/>
      <c r="N21" s="116">
        <v>2183824.8199999998</v>
      </c>
      <c r="O21" s="116">
        <v>385380.85</v>
      </c>
      <c r="P21" s="116">
        <v>1712803.78</v>
      </c>
      <c r="Q21" s="116">
        <v>0</v>
      </c>
      <c r="R21" s="116">
        <v>202926.88</v>
      </c>
      <c r="S21" s="116">
        <v>4484936.33</v>
      </c>
      <c r="T21" s="113" t="s">
        <v>151</v>
      </c>
      <c r="U21" s="113">
        <v>0</v>
      </c>
      <c r="V21" s="116">
        <v>1517217.06</v>
      </c>
      <c r="W21" s="117">
        <v>267744.21000000002</v>
      </c>
    </row>
    <row r="22" spans="1:23" ht="30" customHeight="1" x14ac:dyDescent="0.25">
      <c r="A22" s="118">
        <v>16</v>
      </c>
      <c r="B22" s="59" t="s">
        <v>190</v>
      </c>
      <c r="C22" s="113">
        <v>117975</v>
      </c>
      <c r="D22" s="114" t="s">
        <v>194</v>
      </c>
      <c r="E22" s="114" t="s">
        <v>192</v>
      </c>
      <c r="F22" s="114" t="s">
        <v>193</v>
      </c>
      <c r="G22" s="115">
        <v>42914</v>
      </c>
      <c r="H22" s="115">
        <v>43582</v>
      </c>
      <c r="I22" s="113" t="s">
        <v>141</v>
      </c>
      <c r="J22" s="73" t="s">
        <v>142</v>
      </c>
      <c r="K22" s="73" t="s">
        <v>143</v>
      </c>
      <c r="L22" s="113" t="s">
        <v>144</v>
      </c>
      <c r="M22" s="113"/>
      <c r="N22" s="116">
        <v>3737336.338</v>
      </c>
      <c r="O22" s="116">
        <v>659529.94200000004</v>
      </c>
      <c r="P22" s="116">
        <v>2931244.18</v>
      </c>
      <c r="Q22" s="116">
        <v>0</v>
      </c>
      <c r="R22" s="116">
        <v>234166.64</v>
      </c>
      <c r="S22" s="116">
        <v>7562277.0999999996</v>
      </c>
      <c r="T22" s="113" t="s">
        <v>151</v>
      </c>
      <c r="U22" s="113">
        <v>0</v>
      </c>
      <c r="V22" s="116">
        <v>2432093.61</v>
      </c>
      <c r="W22" s="117">
        <v>429192.97</v>
      </c>
    </row>
    <row r="23" spans="1:23" ht="30" customHeight="1" x14ac:dyDescent="0.25">
      <c r="A23" s="118">
        <v>17</v>
      </c>
      <c r="B23" s="59" t="s">
        <v>190</v>
      </c>
      <c r="C23" s="113">
        <v>117815</v>
      </c>
      <c r="D23" s="114" t="s">
        <v>195</v>
      </c>
      <c r="E23" s="114" t="s">
        <v>192</v>
      </c>
      <c r="F23" s="114" t="s">
        <v>193</v>
      </c>
      <c r="G23" s="115">
        <v>42880</v>
      </c>
      <c r="H23" s="115">
        <v>43516</v>
      </c>
      <c r="I23" s="113" t="s">
        <v>141</v>
      </c>
      <c r="J23" s="73" t="s">
        <v>142</v>
      </c>
      <c r="K23" s="73" t="s">
        <v>143</v>
      </c>
      <c r="L23" s="113" t="s">
        <v>144</v>
      </c>
      <c r="M23" s="113"/>
      <c r="N23" s="116">
        <v>4427435.38</v>
      </c>
      <c r="O23" s="116">
        <v>781312.12</v>
      </c>
      <c r="P23" s="116">
        <v>3472498.34</v>
      </c>
      <c r="Q23" s="116">
        <v>0</v>
      </c>
      <c r="R23" s="116">
        <v>321572.31</v>
      </c>
      <c r="S23" s="116">
        <v>9002818.1500000004</v>
      </c>
      <c r="T23" s="113" t="s">
        <v>151</v>
      </c>
      <c r="U23" s="113">
        <v>1</v>
      </c>
      <c r="V23" s="116">
        <v>2838598.14</v>
      </c>
      <c r="W23" s="117">
        <v>500929.1</v>
      </c>
    </row>
    <row r="24" spans="1:23" ht="30" customHeight="1" x14ac:dyDescent="0.25">
      <c r="A24" s="118">
        <v>18</v>
      </c>
      <c r="B24" s="59" t="s">
        <v>190</v>
      </c>
      <c r="C24" s="113">
        <v>117957</v>
      </c>
      <c r="D24" s="114" t="s">
        <v>196</v>
      </c>
      <c r="E24" s="114" t="s">
        <v>192</v>
      </c>
      <c r="F24" s="114" t="s">
        <v>193</v>
      </c>
      <c r="G24" s="115">
        <v>42936</v>
      </c>
      <c r="H24" s="115">
        <v>43543</v>
      </c>
      <c r="I24" s="113" t="s">
        <v>141</v>
      </c>
      <c r="J24" s="73" t="s">
        <v>142</v>
      </c>
      <c r="K24" s="73" t="s">
        <v>143</v>
      </c>
      <c r="L24" s="113" t="s">
        <v>144</v>
      </c>
      <c r="M24" s="113"/>
      <c r="N24" s="116">
        <v>5084970.1399999997</v>
      </c>
      <c r="O24" s="116">
        <v>897347.67</v>
      </c>
      <c r="P24" s="116">
        <v>3988211.88</v>
      </c>
      <c r="Q24" s="116">
        <v>0</v>
      </c>
      <c r="R24" s="116">
        <v>762488.13</v>
      </c>
      <c r="S24" s="116">
        <v>10733017.82</v>
      </c>
      <c r="T24" s="113" t="s">
        <v>151</v>
      </c>
      <c r="U24" s="113">
        <v>0</v>
      </c>
      <c r="V24" s="116">
        <v>3803068.7</v>
      </c>
      <c r="W24" s="117">
        <v>671129.78</v>
      </c>
    </row>
    <row r="25" spans="1:23" ht="30" customHeight="1" x14ac:dyDescent="0.25">
      <c r="A25" s="118">
        <v>19</v>
      </c>
      <c r="B25" s="59" t="s">
        <v>190</v>
      </c>
      <c r="C25" s="113">
        <v>118014</v>
      </c>
      <c r="D25" s="114" t="s">
        <v>197</v>
      </c>
      <c r="E25" s="114" t="s">
        <v>192</v>
      </c>
      <c r="F25" s="114" t="s">
        <v>193</v>
      </c>
      <c r="G25" s="115">
        <v>42947</v>
      </c>
      <c r="H25" s="115">
        <v>43495</v>
      </c>
      <c r="I25" s="113" t="s">
        <v>141</v>
      </c>
      <c r="J25" s="73" t="s">
        <v>142</v>
      </c>
      <c r="K25" s="73" t="s">
        <v>143</v>
      </c>
      <c r="L25" s="113" t="s">
        <v>144</v>
      </c>
      <c r="M25" s="113"/>
      <c r="N25" s="116">
        <v>2527250.65</v>
      </c>
      <c r="O25" s="116">
        <v>445985.41</v>
      </c>
      <c r="P25" s="116">
        <v>1982157.37</v>
      </c>
      <c r="Q25" s="116">
        <v>0</v>
      </c>
      <c r="R25" s="116">
        <v>137074.56</v>
      </c>
      <c r="S25" s="116">
        <v>5092467.99</v>
      </c>
      <c r="T25" s="113" t="s">
        <v>151</v>
      </c>
      <c r="U25" s="113">
        <v>1</v>
      </c>
      <c r="V25" s="116">
        <v>1458756.04</v>
      </c>
      <c r="W25" s="117">
        <v>257427.55</v>
      </c>
    </row>
    <row r="26" spans="1:23" ht="30" customHeight="1" x14ac:dyDescent="0.25">
      <c r="A26" s="118">
        <v>20</v>
      </c>
      <c r="B26" s="59" t="s">
        <v>190</v>
      </c>
      <c r="C26" s="113">
        <v>117973</v>
      </c>
      <c r="D26" s="114" t="s">
        <v>198</v>
      </c>
      <c r="E26" s="114" t="s">
        <v>192</v>
      </c>
      <c r="F26" s="114" t="s">
        <v>193</v>
      </c>
      <c r="G26" s="115">
        <v>42880</v>
      </c>
      <c r="H26" s="115">
        <v>43528</v>
      </c>
      <c r="I26" s="113" t="s">
        <v>141</v>
      </c>
      <c r="J26" s="73" t="s">
        <v>142</v>
      </c>
      <c r="K26" s="73" t="s">
        <v>143</v>
      </c>
      <c r="L26" s="113" t="s">
        <v>144</v>
      </c>
      <c r="M26" s="113"/>
      <c r="N26" s="116">
        <v>2839777.84</v>
      </c>
      <c r="O26" s="116">
        <v>501137.27</v>
      </c>
      <c r="P26" s="116">
        <v>2227276.7400000002</v>
      </c>
      <c r="Q26" s="116">
        <v>0</v>
      </c>
      <c r="R26" s="116">
        <v>171360.93</v>
      </c>
      <c r="S26" s="116">
        <v>5739552.7800000003</v>
      </c>
      <c r="T26" s="113" t="s">
        <v>151</v>
      </c>
      <c r="U26" s="113">
        <v>1</v>
      </c>
      <c r="V26" s="116">
        <v>2496076.61</v>
      </c>
      <c r="W26" s="117">
        <v>440484.12</v>
      </c>
    </row>
    <row r="27" spans="1:23" ht="30" customHeight="1" x14ac:dyDescent="0.25">
      <c r="A27" s="118">
        <v>21</v>
      </c>
      <c r="B27" s="59" t="s">
        <v>190</v>
      </c>
      <c r="C27" s="113">
        <v>118012</v>
      </c>
      <c r="D27" s="114" t="s">
        <v>199</v>
      </c>
      <c r="E27" s="114" t="s">
        <v>192</v>
      </c>
      <c r="F27" s="114" t="s">
        <v>193</v>
      </c>
      <c r="G27" s="115">
        <v>42880</v>
      </c>
      <c r="H27" s="115">
        <v>43495</v>
      </c>
      <c r="I27" s="113" t="s">
        <v>141</v>
      </c>
      <c r="J27" s="73" t="s">
        <v>142</v>
      </c>
      <c r="K27" s="73" t="s">
        <v>143</v>
      </c>
      <c r="L27" s="113" t="s">
        <v>144</v>
      </c>
      <c r="M27" s="113"/>
      <c r="N27" s="116">
        <v>3612895.32</v>
      </c>
      <c r="O27" s="116">
        <v>637569.76</v>
      </c>
      <c r="P27" s="116">
        <v>2833643.38</v>
      </c>
      <c r="Q27" s="116">
        <v>0</v>
      </c>
      <c r="R27" s="116">
        <v>170476.77</v>
      </c>
      <c r="S27" s="116">
        <v>7254585.2300000004</v>
      </c>
      <c r="T27" s="113" t="s">
        <v>151</v>
      </c>
      <c r="U27" s="113">
        <v>1</v>
      </c>
      <c r="V27" s="116">
        <v>2161181.96</v>
      </c>
      <c r="W27" s="117">
        <v>381385.07</v>
      </c>
    </row>
    <row r="28" spans="1:23" ht="30" customHeight="1" x14ac:dyDescent="0.25">
      <c r="A28" s="118">
        <v>22</v>
      </c>
      <c r="B28" s="59" t="s">
        <v>200</v>
      </c>
      <c r="C28" s="113">
        <v>117955</v>
      </c>
      <c r="D28" s="114" t="s">
        <v>201</v>
      </c>
      <c r="E28" s="114" t="s">
        <v>202</v>
      </c>
      <c r="F28" s="114" t="s">
        <v>203</v>
      </c>
      <c r="G28" s="115">
        <v>42868</v>
      </c>
      <c r="H28" s="115">
        <v>44530</v>
      </c>
      <c r="I28" s="113" t="s">
        <v>141</v>
      </c>
      <c r="J28" s="73" t="s">
        <v>142</v>
      </c>
      <c r="K28" s="73" t="s">
        <v>204</v>
      </c>
      <c r="L28" s="113" t="s">
        <v>144</v>
      </c>
      <c r="M28" s="113"/>
      <c r="N28" s="116">
        <v>145436800.58000001</v>
      </c>
      <c r="O28" s="116">
        <v>22243275.379999999</v>
      </c>
      <c r="P28" s="116">
        <v>3422042.37</v>
      </c>
      <c r="Q28" s="116">
        <v>0</v>
      </c>
      <c r="R28" s="116">
        <v>20099153.170000002</v>
      </c>
      <c r="S28" s="116">
        <v>191201271.5</v>
      </c>
      <c r="T28" s="113" t="s">
        <v>145</v>
      </c>
      <c r="U28" s="113">
        <v>2</v>
      </c>
      <c r="V28" s="116">
        <v>94423705.640000001</v>
      </c>
      <c r="W28" s="117">
        <v>7404439.6900000004</v>
      </c>
    </row>
    <row r="29" spans="1:23" ht="30" customHeight="1" x14ac:dyDescent="0.25">
      <c r="A29" s="118">
        <v>23</v>
      </c>
      <c r="B29" s="59" t="s">
        <v>190</v>
      </c>
      <c r="C29" s="113">
        <v>118544</v>
      </c>
      <c r="D29" s="114" t="s">
        <v>205</v>
      </c>
      <c r="E29" s="114" t="s">
        <v>206</v>
      </c>
      <c r="F29" s="114" t="s">
        <v>207</v>
      </c>
      <c r="G29" s="115">
        <v>43087</v>
      </c>
      <c r="H29" s="115">
        <v>44637</v>
      </c>
      <c r="I29" s="113" t="s">
        <v>141</v>
      </c>
      <c r="J29" s="73" t="s">
        <v>142</v>
      </c>
      <c r="K29" s="73" t="s">
        <v>208</v>
      </c>
      <c r="L29" s="113" t="s">
        <v>144</v>
      </c>
      <c r="M29" s="113"/>
      <c r="N29" s="116">
        <v>2610320.2400000002</v>
      </c>
      <c r="O29" s="116">
        <v>460644.74</v>
      </c>
      <c r="P29" s="116">
        <v>2047310</v>
      </c>
      <c r="Q29" s="116">
        <v>0</v>
      </c>
      <c r="R29" s="116">
        <v>324259.94</v>
      </c>
      <c r="S29" s="116">
        <v>5442534.9199999999</v>
      </c>
      <c r="T29" s="113" t="s">
        <v>145</v>
      </c>
      <c r="U29" s="113">
        <v>0</v>
      </c>
      <c r="V29" s="116">
        <v>100215.62</v>
      </c>
      <c r="W29" s="117">
        <v>17685.11</v>
      </c>
    </row>
    <row r="30" spans="1:23" ht="30" customHeight="1" x14ac:dyDescent="0.25">
      <c r="A30" s="118">
        <v>24</v>
      </c>
      <c r="B30" s="59" t="s">
        <v>137</v>
      </c>
      <c r="C30" s="113">
        <v>116578</v>
      </c>
      <c r="D30" s="114" t="s">
        <v>209</v>
      </c>
      <c r="E30" s="114" t="s">
        <v>210</v>
      </c>
      <c r="F30" s="114" t="s">
        <v>211</v>
      </c>
      <c r="G30" s="115">
        <v>43053</v>
      </c>
      <c r="H30" s="115">
        <v>44452</v>
      </c>
      <c r="I30" s="113" t="s">
        <v>141</v>
      </c>
      <c r="J30" s="73" t="s">
        <v>142</v>
      </c>
      <c r="K30" s="73" t="s">
        <v>212</v>
      </c>
      <c r="L30" s="113" t="s">
        <v>144</v>
      </c>
      <c r="M30" s="113"/>
      <c r="N30" s="116">
        <v>18512874.829999998</v>
      </c>
      <c r="O30" s="116">
        <v>2831380.86</v>
      </c>
      <c r="P30" s="116">
        <v>435597.05</v>
      </c>
      <c r="Q30" s="116">
        <v>0</v>
      </c>
      <c r="R30" s="116">
        <v>2677.5</v>
      </c>
      <c r="S30" s="116">
        <v>21782530.239999998</v>
      </c>
      <c r="T30" s="113" t="s">
        <v>145</v>
      </c>
      <c r="U30" s="113">
        <v>0</v>
      </c>
      <c r="V30" s="116">
        <v>13933746.189999999</v>
      </c>
      <c r="W30" s="117">
        <v>1131732.6000000001</v>
      </c>
    </row>
    <row r="31" spans="1:23" ht="30" customHeight="1" x14ac:dyDescent="0.25">
      <c r="A31" s="118">
        <v>25</v>
      </c>
      <c r="B31" s="59" t="s">
        <v>146</v>
      </c>
      <c r="C31" s="113">
        <v>109214</v>
      </c>
      <c r="D31" s="114" t="s">
        <v>213</v>
      </c>
      <c r="E31" s="114" t="s">
        <v>214</v>
      </c>
      <c r="F31" s="114" t="s">
        <v>215</v>
      </c>
      <c r="G31" s="115">
        <v>43188</v>
      </c>
      <c r="H31" s="115">
        <v>43646</v>
      </c>
      <c r="I31" s="113" t="s">
        <v>141</v>
      </c>
      <c r="J31" s="73" t="s">
        <v>142</v>
      </c>
      <c r="K31" s="73" t="s">
        <v>143</v>
      </c>
      <c r="L31" s="113" t="s">
        <v>150</v>
      </c>
      <c r="M31" s="113"/>
      <c r="N31" s="116">
        <v>737061.99</v>
      </c>
      <c r="O31" s="116">
        <v>130069.75999999999</v>
      </c>
      <c r="P31" s="116">
        <v>153023.25</v>
      </c>
      <c r="Q31" s="116">
        <v>347339.62</v>
      </c>
      <c r="R31" s="116">
        <v>194316.37</v>
      </c>
      <c r="S31" s="116">
        <v>1214471.3700000001</v>
      </c>
      <c r="T31" s="113" t="s">
        <v>151</v>
      </c>
      <c r="U31" s="113">
        <v>0</v>
      </c>
      <c r="V31" s="116">
        <v>661447.18999999994</v>
      </c>
      <c r="W31" s="117">
        <v>116726.01</v>
      </c>
    </row>
    <row r="32" spans="1:23" ht="30" customHeight="1" x14ac:dyDescent="0.25">
      <c r="A32" s="118">
        <v>26</v>
      </c>
      <c r="B32" s="59" t="s">
        <v>216</v>
      </c>
      <c r="C32" s="113">
        <v>111886</v>
      </c>
      <c r="D32" s="114" t="s">
        <v>217</v>
      </c>
      <c r="E32" s="114" t="s">
        <v>218</v>
      </c>
      <c r="F32" s="114" t="s">
        <v>219</v>
      </c>
      <c r="G32" s="115">
        <v>43179</v>
      </c>
      <c r="H32" s="115">
        <v>43524</v>
      </c>
      <c r="I32" s="113" t="s">
        <v>141</v>
      </c>
      <c r="J32" s="73" t="s">
        <v>142</v>
      </c>
      <c r="K32" s="73" t="s">
        <v>208</v>
      </c>
      <c r="L32" s="113" t="s">
        <v>150</v>
      </c>
      <c r="M32" s="113"/>
      <c r="N32" s="116">
        <v>2908121.64</v>
      </c>
      <c r="O32" s="116">
        <v>513197.94</v>
      </c>
      <c r="P32" s="116">
        <v>2104691.2400000002</v>
      </c>
      <c r="Q32" s="116">
        <v>3155941.32</v>
      </c>
      <c r="R32" s="116">
        <v>1051250.08</v>
      </c>
      <c r="S32" s="116">
        <v>6577260.9000000004</v>
      </c>
      <c r="T32" s="113" t="s">
        <v>151</v>
      </c>
      <c r="U32" s="113">
        <v>1</v>
      </c>
      <c r="V32" s="116">
        <v>2907178.67</v>
      </c>
      <c r="W32" s="117">
        <v>513031.54</v>
      </c>
    </row>
    <row r="33" spans="1:23" ht="30" customHeight="1" x14ac:dyDescent="0.25">
      <c r="A33" s="118">
        <v>27</v>
      </c>
      <c r="B33" s="59" t="s">
        <v>216</v>
      </c>
      <c r="C33" s="113">
        <v>112037</v>
      </c>
      <c r="D33" s="114" t="s">
        <v>220</v>
      </c>
      <c r="E33" s="114" t="s">
        <v>221</v>
      </c>
      <c r="F33" s="114" t="s">
        <v>222</v>
      </c>
      <c r="G33" s="115">
        <v>43179</v>
      </c>
      <c r="H33" s="115">
        <v>43555</v>
      </c>
      <c r="I33" s="113" t="s">
        <v>141</v>
      </c>
      <c r="J33" s="73" t="s">
        <v>142</v>
      </c>
      <c r="K33" s="73" t="s">
        <v>223</v>
      </c>
      <c r="L33" s="113" t="s">
        <v>150</v>
      </c>
      <c r="M33" s="113"/>
      <c r="N33" s="116">
        <v>1802828.52</v>
      </c>
      <c r="O33" s="116">
        <v>318146.21000000002</v>
      </c>
      <c r="P33" s="116">
        <v>1315477.54</v>
      </c>
      <c r="Q33" s="116">
        <v>1972038.34</v>
      </c>
      <c r="R33" s="116">
        <v>656560.80000000005</v>
      </c>
      <c r="S33" s="116">
        <v>4093013.07</v>
      </c>
      <c r="T33" s="113" t="s">
        <v>151</v>
      </c>
      <c r="U33" s="113">
        <v>0</v>
      </c>
      <c r="V33" s="116">
        <v>1801806.61</v>
      </c>
      <c r="W33" s="117">
        <v>317965.87</v>
      </c>
    </row>
    <row r="34" spans="1:23" ht="30" customHeight="1" x14ac:dyDescent="0.25">
      <c r="A34" s="118">
        <v>28</v>
      </c>
      <c r="B34" s="59" t="s">
        <v>216</v>
      </c>
      <c r="C34" s="113">
        <v>112646</v>
      </c>
      <c r="D34" s="114" t="s">
        <v>224</v>
      </c>
      <c r="E34" s="114" t="s">
        <v>225</v>
      </c>
      <c r="F34" s="114" t="s">
        <v>226</v>
      </c>
      <c r="G34" s="115">
        <v>43168</v>
      </c>
      <c r="H34" s="115">
        <v>43555</v>
      </c>
      <c r="I34" s="113" t="s">
        <v>141</v>
      </c>
      <c r="J34" s="73" t="s">
        <v>142</v>
      </c>
      <c r="K34" s="73" t="s">
        <v>227</v>
      </c>
      <c r="L34" s="113" t="s">
        <v>150</v>
      </c>
      <c r="M34" s="113"/>
      <c r="N34" s="116">
        <v>3836591.76</v>
      </c>
      <c r="O34" s="116">
        <v>677045.6</v>
      </c>
      <c r="P34" s="116">
        <v>1850704.41</v>
      </c>
      <c r="Q34" s="116">
        <v>3084800.35</v>
      </c>
      <c r="R34" s="116">
        <v>1234095.94</v>
      </c>
      <c r="S34" s="116">
        <v>7598437.71</v>
      </c>
      <c r="T34" s="113" t="s">
        <v>151</v>
      </c>
      <c r="U34" s="113">
        <v>1</v>
      </c>
      <c r="V34" s="116">
        <v>3809427.91</v>
      </c>
      <c r="W34" s="117">
        <v>672251.98</v>
      </c>
    </row>
    <row r="35" spans="1:23" ht="30" customHeight="1" x14ac:dyDescent="0.25">
      <c r="A35" s="118">
        <v>29</v>
      </c>
      <c r="B35" s="59" t="s">
        <v>216</v>
      </c>
      <c r="C35" s="113">
        <v>112708</v>
      </c>
      <c r="D35" s="114" t="s">
        <v>228</v>
      </c>
      <c r="E35" s="114" t="s">
        <v>229</v>
      </c>
      <c r="F35" s="114" t="s">
        <v>230</v>
      </c>
      <c r="G35" s="115">
        <v>43188</v>
      </c>
      <c r="H35" s="115">
        <v>43889</v>
      </c>
      <c r="I35" s="113" t="s">
        <v>141</v>
      </c>
      <c r="J35" s="73" t="s">
        <v>142</v>
      </c>
      <c r="K35" s="73" t="s">
        <v>223</v>
      </c>
      <c r="L35" s="113" t="s">
        <v>150</v>
      </c>
      <c r="M35" s="113"/>
      <c r="N35" s="116">
        <v>3526948.35</v>
      </c>
      <c r="O35" s="116">
        <v>622402.65</v>
      </c>
      <c r="P35" s="116">
        <v>2613689.44</v>
      </c>
      <c r="Q35" s="116">
        <v>3920452.26</v>
      </c>
      <c r="R35" s="116">
        <v>1306762.82</v>
      </c>
      <c r="S35" s="116">
        <v>8069803.2599999998</v>
      </c>
      <c r="T35" s="113" t="s">
        <v>151</v>
      </c>
      <c r="U35" s="113">
        <v>0</v>
      </c>
      <c r="V35" s="116">
        <v>3356690.77</v>
      </c>
      <c r="W35" s="117">
        <v>592357.18000000005</v>
      </c>
    </row>
    <row r="36" spans="1:23" ht="30" customHeight="1" x14ac:dyDescent="0.25">
      <c r="A36" s="118">
        <v>30</v>
      </c>
      <c r="B36" s="59" t="s">
        <v>216</v>
      </c>
      <c r="C36" s="113">
        <v>112775</v>
      </c>
      <c r="D36" s="114" t="s">
        <v>231</v>
      </c>
      <c r="E36" s="114" t="s">
        <v>232</v>
      </c>
      <c r="F36" s="114" t="s">
        <v>233</v>
      </c>
      <c r="G36" s="115">
        <v>43202</v>
      </c>
      <c r="H36" s="115">
        <v>43616</v>
      </c>
      <c r="I36" s="113" t="s">
        <v>141</v>
      </c>
      <c r="J36" s="73" t="s">
        <v>142</v>
      </c>
      <c r="K36" s="73" t="s">
        <v>223</v>
      </c>
      <c r="L36" s="113" t="s">
        <v>150</v>
      </c>
      <c r="M36" s="113"/>
      <c r="N36" s="116">
        <v>3566060.76</v>
      </c>
      <c r="O36" s="116">
        <v>629304.84</v>
      </c>
      <c r="P36" s="116">
        <v>2618120.7599999998</v>
      </c>
      <c r="Q36" s="116">
        <v>3912683.18</v>
      </c>
      <c r="R36" s="116">
        <v>1294562.42</v>
      </c>
      <c r="S36" s="116">
        <v>8108048.7800000003</v>
      </c>
      <c r="T36" s="113" t="s">
        <v>151</v>
      </c>
      <c r="U36" s="113">
        <v>0</v>
      </c>
      <c r="V36" s="116">
        <v>3561610.21</v>
      </c>
      <c r="W36" s="117">
        <v>628519.44999999995</v>
      </c>
    </row>
    <row r="37" spans="1:23" ht="30" customHeight="1" x14ac:dyDescent="0.25">
      <c r="A37" s="118">
        <v>31</v>
      </c>
      <c r="B37" s="59" t="s">
        <v>216</v>
      </c>
      <c r="C37" s="113">
        <v>112303</v>
      </c>
      <c r="D37" s="114" t="s">
        <v>234</v>
      </c>
      <c r="E37" s="114" t="s">
        <v>235</v>
      </c>
      <c r="F37" s="114" t="s">
        <v>236</v>
      </c>
      <c r="G37" s="115">
        <v>43179</v>
      </c>
      <c r="H37" s="115">
        <v>43982</v>
      </c>
      <c r="I37" s="113" t="s">
        <v>141</v>
      </c>
      <c r="J37" s="73" t="s">
        <v>142</v>
      </c>
      <c r="K37" s="73" t="s">
        <v>237</v>
      </c>
      <c r="L37" s="113" t="s">
        <v>150</v>
      </c>
      <c r="M37" s="113"/>
      <c r="N37" s="116">
        <v>3796054.33</v>
      </c>
      <c r="O37" s="116">
        <v>669891.93999999994</v>
      </c>
      <c r="P37" s="116">
        <v>2892366.05</v>
      </c>
      <c r="Q37" s="116">
        <v>4293401.3499999996</v>
      </c>
      <c r="R37" s="116">
        <v>1401035.3</v>
      </c>
      <c r="S37" s="116">
        <v>8759347.6199999992</v>
      </c>
      <c r="T37" s="113" t="s">
        <v>151</v>
      </c>
      <c r="U37" s="113">
        <v>0</v>
      </c>
      <c r="V37" s="116">
        <v>3758852.15</v>
      </c>
      <c r="W37" s="117">
        <v>663326.88</v>
      </c>
    </row>
    <row r="38" spans="1:23" ht="30" customHeight="1" x14ac:dyDescent="0.25">
      <c r="A38" s="118">
        <v>32</v>
      </c>
      <c r="B38" s="59" t="s">
        <v>216</v>
      </c>
      <c r="C38" s="113">
        <v>113252</v>
      </c>
      <c r="D38" s="114" t="s">
        <v>238</v>
      </c>
      <c r="E38" s="114" t="s">
        <v>239</v>
      </c>
      <c r="F38" s="114" t="s">
        <v>240</v>
      </c>
      <c r="G38" s="115">
        <v>43201</v>
      </c>
      <c r="H38" s="115">
        <v>43708</v>
      </c>
      <c r="I38" s="113" t="s">
        <v>141</v>
      </c>
      <c r="J38" s="73" t="s">
        <v>142</v>
      </c>
      <c r="K38" s="73" t="s">
        <v>223</v>
      </c>
      <c r="L38" s="113" t="s">
        <v>150</v>
      </c>
      <c r="M38" s="113"/>
      <c r="N38" s="116">
        <v>3836414.07</v>
      </c>
      <c r="O38" s="116">
        <v>677014.25</v>
      </c>
      <c r="P38" s="116">
        <v>2930623.11</v>
      </c>
      <c r="Q38" s="116">
        <v>4344992.8899999997</v>
      </c>
      <c r="R38" s="116">
        <v>1414369.78</v>
      </c>
      <c r="S38" s="116">
        <v>8858421.2100000009</v>
      </c>
      <c r="T38" s="113" t="s">
        <v>151</v>
      </c>
      <c r="U38" s="113">
        <v>0</v>
      </c>
      <c r="V38" s="116">
        <v>3644441.55</v>
      </c>
      <c r="W38" s="117">
        <v>643136.77</v>
      </c>
    </row>
    <row r="39" spans="1:23" ht="30" customHeight="1" x14ac:dyDescent="0.25">
      <c r="A39" s="118">
        <v>33</v>
      </c>
      <c r="B39" s="59" t="s">
        <v>216</v>
      </c>
      <c r="C39" s="113">
        <v>112289</v>
      </c>
      <c r="D39" s="114" t="s">
        <v>241</v>
      </c>
      <c r="E39" s="114" t="s">
        <v>242</v>
      </c>
      <c r="F39" s="114" t="s">
        <v>243</v>
      </c>
      <c r="G39" s="115">
        <v>43192</v>
      </c>
      <c r="H39" s="115">
        <v>43465</v>
      </c>
      <c r="I39" s="113" t="s">
        <v>141</v>
      </c>
      <c r="J39" s="73" t="s">
        <v>142</v>
      </c>
      <c r="K39" s="73" t="s">
        <v>223</v>
      </c>
      <c r="L39" s="113" t="s">
        <v>150</v>
      </c>
      <c r="M39" s="113"/>
      <c r="N39" s="116">
        <v>1418809.33</v>
      </c>
      <c r="O39" s="116">
        <v>250378.12</v>
      </c>
      <c r="P39" s="116">
        <v>665038.98</v>
      </c>
      <c r="Q39" s="116">
        <v>1100847</v>
      </c>
      <c r="R39" s="116">
        <v>435808.02</v>
      </c>
      <c r="S39" s="116">
        <v>2770034.45</v>
      </c>
      <c r="T39" s="113" t="s">
        <v>151</v>
      </c>
      <c r="U39" s="113">
        <v>0</v>
      </c>
      <c r="V39" s="116">
        <v>1397013.86</v>
      </c>
      <c r="W39" s="117">
        <v>246531.85</v>
      </c>
    </row>
    <row r="40" spans="1:23" ht="30" customHeight="1" x14ac:dyDescent="0.25">
      <c r="A40" s="118">
        <v>34</v>
      </c>
      <c r="B40" s="59" t="s">
        <v>216</v>
      </c>
      <c r="C40" s="113">
        <v>114290</v>
      </c>
      <c r="D40" s="114" t="s">
        <v>244</v>
      </c>
      <c r="E40" s="114" t="s">
        <v>245</v>
      </c>
      <c r="F40" s="114" t="s">
        <v>246</v>
      </c>
      <c r="G40" s="115">
        <v>43188</v>
      </c>
      <c r="H40" s="115">
        <v>44211</v>
      </c>
      <c r="I40" s="113" t="s">
        <v>141</v>
      </c>
      <c r="J40" s="73" t="s">
        <v>142</v>
      </c>
      <c r="K40" s="73" t="s">
        <v>223</v>
      </c>
      <c r="L40" s="113" t="s">
        <v>150</v>
      </c>
      <c r="M40" s="113"/>
      <c r="N40" s="116">
        <v>3395206</v>
      </c>
      <c r="O40" s="116">
        <v>599154</v>
      </c>
      <c r="P40" s="116">
        <v>1602112.24</v>
      </c>
      <c r="Q40" s="116">
        <v>2890373.13</v>
      </c>
      <c r="R40" s="116">
        <v>1288260.8899999999</v>
      </c>
      <c r="S40" s="116">
        <v>6884733.1299999999</v>
      </c>
      <c r="T40" s="113" t="s">
        <v>145</v>
      </c>
      <c r="U40" s="113">
        <v>1</v>
      </c>
      <c r="V40" s="116">
        <v>2934857.04</v>
      </c>
      <c r="W40" s="117">
        <v>517915.89</v>
      </c>
    </row>
    <row r="41" spans="1:23" ht="30" customHeight="1" x14ac:dyDescent="0.25">
      <c r="A41" s="118">
        <v>35</v>
      </c>
      <c r="B41" s="59" t="s">
        <v>247</v>
      </c>
      <c r="C41" s="113">
        <v>109939</v>
      </c>
      <c r="D41" s="114" t="s">
        <v>248</v>
      </c>
      <c r="E41" s="114" t="s">
        <v>249</v>
      </c>
      <c r="F41" s="114" t="s">
        <v>250</v>
      </c>
      <c r="G41" s="115">
        <v>43087</v>
      </c>
      <c r="H41" s="115">
        <v>44561</v>
      </c>
      <c r="I41" s="113" t="s">
        <v>141</v>
      </c>
      <c r="J41" s="73" t="s">
        <v>142</v>
      </c>
      <c r="K41" s="73" t="s">
        <v>251</v>
      </c>
      <c r="L41" s="113" t="s">
        <v>144</v>
      </c>
      <c r="M41" s="113"/>
      <c r="N41" s="116">
        <v>50715049.420000002</v>
      </c>
      <c r="O41" s="116">
        <v>7753778</v>
      </c>
      <c r="P41" s="116">
        <v>1195936.6000000001</v>
      </c>
      <c r="Q41" s="116">
        <v>0</v>
      </c>
      <c r="R41" s="116">
        <v>581527.53</v>
      </c>
      <c r="S41" s="116">
        <v>60246291.549999997</v>
      </c>
      <c r="T41" s="113" t="s">
        <v>145</v>
      </c>
      <c r="U41" s="113">
        <v>0</v>
      </c>
      <c r="V41" s="116">
        <v>39189872.579999998</v>
      </c>
      <c r="W41" s="117">
        <v>3546146.39</v>
      </c>
    </row>
    <row r="42" spans="1:23" ht="30" customHeight="1" x14ac:dyDescent="0.25">
      <c r="A42" s="118">
        <v>36</v>
      </c>
      <c r="B42" s="59" t="s">
        <v>146</v>
      </c>
      <c r="C42" s="113">
        <v>110122</v>
      </c>
      <c r="D42" s="114" t="s">
        <v>252</v>
      </c>
      <c r="E42" s="114" t="s">
        <v>253</v>
      </c>
      <c r="F42" s="114" t="s">
        <v>254</v>
      </c>
      <c r="G42" s="115">
        <v>43255</v>
      </c>
      <c r="H42" s="115">
        <v>43555</v>
      </c>
      <c r="I42" s="113" t="s">
        <v>141</v>
      </c>
      <c r="J42" s="73" t="s">
        <v>142</v>
      </c>
      <c r="K42" s="73" t="s">
        <v>143</v>
      </c>
      <c r="L42" s="113" t="s">
        <v>150</v>
      </c>
      <c r="M42" s="113"/>
      <c r="N42" s="116">
        <v>498355.03</v>
      </c>
      <c r="O42" s="116">
        <v>87945</v>
      </c>
      <c r="P42" s="116">
        <v>146575.01999999999</v>
      </c>
      <c r="Q42" s="116">
        <v>294011.14</v>
      </c>
      <c r="R42" s="116">
        <v>147436.12</v>
      </c>
      <c r="S42" s="116">
        <v>880311.17</v>
      </c>
      <c r="T42" s="113" t="s">
        <v>151</v>
      </c>
      <c r="U42" s="113">
        <v>1</v>
      </c>
      <c r="V42" s="116">
        <v>491849.89</v>
      </c>
      <c r="W42" s="117">
        <v>86797.04</v>
      </c>
    </row>
    <row r="43" spans="1:23" ht="30" customHeight="1" x14ac:dyDescent="0.25">
      <c r="A43" s="118">
        <v>37</v>
      </c>
      <c r="B43" s="59" t="s">
        <v>146</v>
      </c>
      <c r="C43" s="113">
        <v>109081</v>
      </c>
      <c r="D43" s="114" t="s">
        <v>255</v>
      </c>
      <c r="E43" s="114" t="s">
        <v>256</v>
      </c>
      <c r="F43" s="114" t="s">
        <v>257</v>
      </c>
      <c r="G43" s="115">
        <v>43241</v>
      </c>
      <c r="H43" s="115">
        <v>43555</v>
      </c>
      <c r="I43" s="113" t="s">
        <v>141</v>
      </c>
      <c r="J43" s="73" t="s">
        <v>142</v>
      </c>
      <c r="K43" s="73" t="s">
        <v>143</v>
      </c>
      <c r="L43" s="113" t="s">
        <v>150</v>
      </c>
      <c r="M43" s="113"/>
      <c r="N43" s="116">
        <v>760291</v>
      </c>
      <c r="O43" s="116">
        <v>134169</v>
      </c>
      <c r="P43" s="116">
        <v>141814.25</v>
      </c>
      <c r="Q43" s="116">
        <v>339246.33</v>
      </c>
      <c r="R43" s="116">
        <v>197432.08</v>
      </c>
      <c r="S43" s="116">
        <v>1233706.33</v>
      </c>
      <c r="T43" s="113" t="s">
        <v>151</v>
      </c>
      <c r="U43" s="113">
        <v>0</v>
      </c>
      <c r="V43" s="116">
        <v>757884.06</v>
      </c>
      <c r="W43" s="117">
        <v>133744.24</v>
      </c>
    </row>
    <row r="44" spans="1:23" ht="30" customHeight="1" x14ac:dyDescent="0.25">
      <c r="A44" s="118">
        <v>38</v>
      </c>
      <c r="B44" s="59" t="s">
        <v>216</v>
      </c>
      <c r="C44" s="113">
        <v>112223</v>
      </c>
      <c r="D44" s="114" t="s">
        <v>258</v>
      </c>
      <c r="E44" s="114" t="s">
        <v>259</v>
      </c>
      <c r="F44" s="114" t="s">
        <v>260</v>
      </c>
      <c r="G44" s="115">
        <v>43223</v>
      </c>
      <c r="H44" s="115">
        <v>43616</v>
      </c>
      <c r="I44" s="113" t="s">
        <v>141</v>
      </c>
      <c r="J44" s="73" t="s">
        <v>142</v>
      </c>
      <c r="K44" s="73" t="s">
        <v>237</v>
      </c>
      <c r="L44" s="113" t="s">
        <v>150</v>
      </c>
      <c r="M44" s="113"/>
      <c r="N44" s="116">
        <v>3838808.71</v>
      </c>
      <c r="O44" s="116">
        <v>677436.83</v>
      </c>
      <c r="P44" s="116">
        <v>4588746.6500000004</v>
      </c>
      <c r="Q44" s="116">
        <v>6291933.0700000003</v>
      </c>
      <c r="R44" s="116">
        <v>1703186.42</v>
      </c>
      <c r="S44" s="116">
        <v>10808178.609999999</v>
      </c>
      <c r="T44" s="113" t="s">
        <v>151</v>
      </c>
      <c r="U44" s="113">
        <v>0</v>
      </c>
      <c r="V44" s="116">
        <v>3170426.8</v>
      </c>
      <c r="W44" s="117">
        <v>559487.09</v>
      </c>
    </row>
    <row r="45" spans="1:23" ht="30" customHeight="1" x14ac:dyDescent="0.25">
      <c r="A45" s="118">
        <v>39</v>
      </c>
      <c r="B45" s="59" t="s">
        <v>216</v>
      </c>
      <c r="C45" s="113">
        <v>112963</v>
      </c>
      <c r="D45" s="114" t="s">
        <v>261</v>
      </c>
      <c r="E45" s="114" t="s">
        <v>262</v>
      </c>
      <c r="F45" s="114" t="s">
        <v>263</v>
      </c>
      <c r="G45" s="115">
        <v>43222</v>
      </c>
      <c r="H45" s="115">
        <v>43524</v>
      </c>
      <c r="I45" s="113" t="s">
        <v>141</v>
      </c>
      <c r="J45" s="73" t="s">
        <v>142</v>
      </c>
      <c r="K45" s="73" t="s">
        <v>264</v>
      </c>
      <c r="L45" s="113" t="s">
        <v>150</v>
      </c>
      <c r="M45" s="113"/>
      <c r="N45" s="116">
        <v>2554949.67</v>
      </c>
      <c r="O45" s="116">
        <v>450873.47</v>
      </c>
      <c r="P45" s="116">
        <v>2832038.57</v>
      </c>
      <c r="Q45" s="116">
        <v>3764134.14</v>
      </c>
      <c r="R45" s="116">
        <v>932095.57</v>
      </c>
      <c r="S45" s="116">
        <v>6769957.2800000003</v>
      </c>
      <c r="T45" s="113" t="s">
        <v>151</v>
      </c>
      <c r="U45" s="113">
        <v>1</v>
      </c>
      <c r="V45" s="116">
        <v>2550499.81</v>
      </c>
      <c r="W45" s="117">
        <v>450088.19</v>
      </c>
    </row>
    <row r="46" spans="1:23" ht="30" customHeight="1" x14ac:dyDescent="0.25">
      <c r="A46" s="118">
        <v>40</v>
      </c>
      <c r="B46" s="59" t="s">
        <v>146</v>
      </c>
      <c r="C46" s="113">
        <v>109561</v>
      </c>
      <c r="D46" s="114" t="s">
        <v>265</v>
      </c>
      <c r="E46" s="114" t="s">
        <v>266</v>
      </c>
      <c r="F46" s="114" t="s">
        <v>267</v>
      </c>
      <c r="G46" s="115">
        <v>42522</v>
      </c>
      <c r="H46" s="115">
        <v>43921</v>
      </c>
      <c r="I46" s="113" t="s">
        <v>141</v>
      </c>
      <c r="J46" s="73" t="s">
        <v>142</v>
      </c>
      <c r="K46" s="73" t="s">
        <v>143</v>
      </c>
      <c r="L46" s="113" t="s">
        <v>150</v>
      </c>
      <c r="M46" s="113"/>
      <c r="N46" s="116">
        <v>441343.84</v>
      </c>
      <c r="O46" s="116">
        <v>77884.210000000006</v>
      </c>
      <c r="P46" s="116">
        <v>129807.02</v>
      </c>
      <c r="Q46" s="116">
        <v>135882.51999999999</v>
      </c>
      <c r="R46" s="116">
        <v>6075.5</v>
      </c>
      <c r="S46" s="116">
        <v>655110.56999999995</v>
      </c>
      <c r="T46" s="113" t="s">
        <v>151</v>
      </c>
      <c r="U46" s="113">
        <v>0</v>
      </c>
      <c r="V46" s="116">
        <v>276239.58</v>
      </c>
      <c r="W46" s="117">
        <v>48748.2</v>
      </c>
    </row>
    <row r="47" spans="1:23" ht="30" customHeight="1" x14ac:dyDescent="0.25">
      <c r="A47" s="118">
        <v>41</v>
      </c>
      <c r="B47" s="59" t="s">
        <v>146</v>
      </c>
      <c r="C47" s="113">
        <v>110204</v>
      </c>
      <c r="D47" s="114" t="s">
        <v>268</v>
      </c>
      <c r="E47" s="114" t="s">
        <v>269</v>
      </c>
      <c r="F47" s="114" t="s">
        <v>270</v>
      </c>
      <c r="G47" s="115">
        <v>42523</v>
      </c>
      <c r="H47" s="115">
        <v>43465</v>
      </c>
      <c r="I47" s="113" t="s">
        <v>141</v>
      </c>
      <c r="J47" s="73" t="s">
        <v>142</v>
      </c>
      <c r="K47" s="73" t="s">
        <v>162</v>
      </c>
      <c r="L47" s="113" t="s">
        <v>150</v>
      </c>
      <c r="M47" s="113"/>
      <c r="N47" s="116">
        <v>563243.15</v>
      </c>
      <c r="O47" s="116">
        <v>99395.85</v>
      </c>
      <c r="P47" s="116">
        <v>165659.74</v>
      </c>
      <c r="Q47" s="116">
        <v>340450.86</v>
      </c>
      <c r="R47" s="116">
        <v>174791.12</v>
      </c>
      <c r="S47" s="116">
        <v>1003089.86</v>
      </c>
      <c r="T47" s="113" t="s">
        <v>151</v>
      </c>
      <c r="U47" s="113">
        <v>0</v>
      </c>
      <c r="V47" s="116">
        <v>561887.18000000005</v>
      </c>
      <c r="W47" s="117">
        <v>99156.56</v>
      </c>
    </row>
    <row r="48" spans="1:23" ht="30" customHeight="1" x14ac:dyDescent="0.25">
      <c r="A48" s="118">
        <v>42</v>
      </c>
      <c r="B48" s="59" t="s">
        <v>146</v>
      </c>
      <c r="C48" s="113">
        <v>111968</v>
      </c>
      <c r="D48" s="114" t="s">
        <v>271</v>
      </c>
      <c r="E48" s="114" t="s">
        <v>272</v>
      </c>
      <c r="F48" s="114" t="s">
        <v>273</v>
      </c>
      <c r="G48" s="115">
        <v>42386</v>
      </c>
      <c r="H48" s="115">
        <v>43646</v>
      </c>
      <c r="I48" s="113" t="s">
        <v>141</v>
      </c>
      <c r="J48" s="73" t="s">
        <v>142</v>
      </c>
      <c r="K48" s="73" t="s">
        <v>143</v>
      </c>
      <c r="L48" s="113" t="s">
        <v>150</v>
      </c>
      <c r="M48" s="113"/>
      <c r="N48" s="116">
        <v>132565.29</v>
      </c>
      <c r="O48" s="116">
        <v>23393.87</v>
      </c>
      <c r="P48" s="116">
        <v>17328.8</v>
      </c>
      <c r="Q48" s="116">
        <v>20024.64</v>
      </c>
      <c r="R48" s="116">
        <v>2695.84</v>
      </c>
      <c r="S48" s="116">
        <v>175983.8</v>
      </c>
      <c r="T48" s="113" t="s">
        <v>151</v>
      </c>
      <c r="U48" s="113">
        <v>0</v>
      </c>
      <c r="V48" s="116">
        <v>126555.13</v>
      </c>
      <c r="W48" s="117">
        <v>22333.25</v>
      </c>
    </row>
    <row r="49" spans="1:23" ht="30" customHeight="1" x14ac:dyDescent="0.25">
      <c r="A49" s="118">
        <v>43</v>
      </c>
      <c r="B49" s="59" t="s">
        <v>146</v>
      </c>
      <c r="C49" s="113">
        <v>112346</v>
      </c>
      <c r="D49" s="114" t="s">
        <v>274</v>
      </c>
      <c r="E49" s="114" t="s">
        <v>275</v>
      </c>
      <c r="F49" s="114" t="s">
        <v>276</v>
      </c>
      <c r="G49" s="115">
        <v>42767</v>
      </c>
      <c r="H49" s="115">
        <v>44347</v>
      </c>
      <c r="I49" s="113" t="s">
        <v>141</v>
      </c>
      <c r="J49" s="73" t="s">
        <v>142</v>
      </c>
      <c r="K49" s="73" t="s">
        <v>162</v>
      </c>
      <c r="L49" s="113" t="s">
        <v>150</v>
      </c>
      <c r="M49" s="113"/>
      <c r="N49" s="116">
        <v>695958.21</v>
      </c>
      <c r="O49" s="116">
        <v>122816.15</v>
      </c>
      <c r="P49" s="116">
        <v>204693.59</v>
      </c>
      <c r="Q49" s="116">
        <v>458559.97</v>
      </c>
      <c r="R49" s="116">
        <v>253866.38</v>
      </c>
      <c r="S49" s="116">
        <v>1277334.33</v>
      </c>
      <c r="T49" s="113" t="s">
        <v>145</v>
      </c>
      <c r="U49" s="113">
        <v>1</v>
      </c>
      <c r="V49" s="116">
        <v>472241.41</v>
      </c>
      <c r="W49" s="117">
        <v>83336.740000000005</v>
      </c>
    </row>
    <row r="50" spans="1:23" ht="30" customHeight="1" x14ac:dyDescent="0.25">
      <c r="A50" s="118">
        <v>44</v>
      </c>
      <c r="B50" s="59" t="s">
        <v>146</v>
      </c>
      <c r="C50" s="113">
        <v>113305</v>
      </c>
      <c r="D50" s="114" t="s">
        <v>277</v>
      </c>
      <c r="E50" s="114" t="s">
        <v>278</v>
      </c>
      <c r="F50" s="114" t="s">
        <v>279</v>
      </c>
      <c r="G50" s="115">
        <v>42827</v>
      </c>
      <c r="H50" s="115">
        <v>43585</v>
      </c>
      <c r="I50" s="113" t="s">
        <v>141</v>
      </c>
      <c r="J50" s="73" t="s">
        <v>142</v>
      </c>
      <c r="K50" s="73" t="s">
        <v>280</v>
      </c>
      <c r="L50" s="113" t="s">
        <v>150</v>
      </c>
      <c r="M50" s="113"/>
      <c r="N50" s="116">
        <v>759618.01</v>
      </c>
      <c r="O50" s="116">
        <v>134050.23999999999</v>
      </c>
      <c r="P50" s="116">
        <v>99296.47</v>
      </c>
      <c r="Q50" s="116">
        <v>289863.78000000003</v>
      </c>
      <c r="R50" s="116">
        <v>190567.31</v>
      </c>
      <c r="S50" s="116">
        <v>1183532.03</v>
      </c>
      <c r="T50" s="113" t="s">
        <v>151</v>
      </c>
      <c r="U50" s="113">
        <v>0</v>
      </c>
      <c r="V50" s="116">
        <v>759618.01</v>
      </c>
      <c r="W50" s="117">
        <v>134050.23999999999</v>
      </c>
    </row>
    <row r="51" spans="1:23" ht="30" customHeight="1" x14ac:dyDescent="0.25">
      <c r="A51" s="118">
        <v>45</v>
      </c>
      <c r="B51" s="59" t="s">
        <v>216</v>
      </c>
      <c r="C51" s="113">
        <v>114083</v>
      </c>
      <c r="D51" s="114" t="s">
        <v>281</v>
      </c>
      <c r="E51" s="114" t="s">
        <v>282</v>
      </c>
      <c r="F51" s="114" t="s">
        <v>283</v>
      </c>
      <c r="G51" s="115">
        <v>42767</v>
      </c>
      <c r="H51" s="115">
        <v>43677</v>
      </c>
      <c r="I51" s="113" t="s">
        <v>141</v>
      </c>
      <c r="J51" s="73" t="s">
        <v>142</v>
      </c>
      <c r="K51" s="73" t="s">
        <v>143</v>
      </c>
      <c r="L51" s="113" t="s">
        <v>150</v>
      </c>
      <c r="M51" s="113"/>
      <c r="N51" s="116">
        <v>1206428.8799999999</v>
      </c>
      <c r="O51" s="116">
        <v>212899.22</v>
      </c>
      <c r="P51" s="116">
        <v>549234.9</v>
      </c>
      <c r="Q51" s="116">
        <v>926350.07</v>
      </c>
      <c r="R51" s="116">
        <v>377115.17</v>
      </c>
      <c r="S51" s="116">
        <v>2345678.17</v>
      </c>
      <c r="T51" s="113" t="s">
        <v>151</v>
      </c>
      <c r="U51" s="113">
        <v>0</v>
      </c>
      <c r="V51" s="116">
        <v>1204645.46</v>
      </c>
      <c r="W51" s="117">
        <v>212584.51</v>
      </c>
    </row>
    <row r="52" spans="1:23" ht="30" customHeight="1" x14ac:dyDescent="0.25">
      <c r="A52" s="118">
        <v>46</v>
      </c>
      <c r="B52" s="59" t="s">
        <v>216</v>
      </c>
      <c r="C52" s="113">
        <v>111911</v>
      </c>
      <c r="D52" s="114" t="s">
        <v>284</v>
      </c>
      <c r="E52" s="114" t="s">
        <v>285</v>
      </c>
      <c r="F52" s="114" t="s">
        <v>284</v>
      </c>
      <c r="G52" s="115">
        <v>42744</v>
      </c>
      <c r="H52" s="115">
        <v>44286</v>
      </c>
      <c r="I52" s="113" t="s">
        <v>141</v>
      </c>
      <c r="J52" s="73" t="s">
        <v>142</v>
      </c>
      <c r="K52" s="73" t="s">
        <v>223</v>
      </c>
      <c r="L52" s="113" t="s">
        <v>150</v>
      </c>
      <c r="M52" s="113"/>
      <c r="N52" s="116">
        <v>1395515.73</v>
      </c>
      <c r="O52" s="116">
        <v>246267.48</v>
      </c>
      <c r="P52" s="116">
        <v>976636.62</v>
      </c>
      <c r="Q52" s="116">
        <v>1589834.18</v>
      </c>
      <c r="R52" s="116">
        <v>613197.56000000006</v>
      </c>
      <c r="S52" s="116">
        <v>3231617.39</v>
      </c>
      <c r="T52" s="113" t="s">
        <v>145</v>
      </c>
      <c r="U52" s="113">
        <v>0</v>
      </c>
      <c r="V52" s="116">
        <v>362267.47</v>
      </c>
      <c r="W52" s="117">
        <v>63929.56</v>
      </c>
    </row>
    <row r="53" spans="1:23" ht="30" customHeight="1" x14ac:dyDescent="0.25">
      <c r="A53" s="118">
        <v>47</v>
      </c>
      <c r="B53" s="59" t="s">
        <v>216</v>
      </c>
      <c r="C53" s="113">
        <v>114896</v>
      </c>
      <c r="D53" s="114" t="s">
        <v>286</v>
      </c>
      <c r="E53" s="114" t="s">
        <v>287</v>
      </c>
      <c r="F53" s="114" t="s">
        <v>286</v>
      </c>
      <c r="G53" s="115">
        <v>42835</v>
      </c>
      <c r="H53" s="115" t="s">
        <v>288</v>
      </c>
      <c r="I53" s="113" t="s">
        <v>141</v>
      </c>
      <c r="J53" s="73" t="s">
        <v>142</v>
      </c>
      <c r="K53" s="73" t="s">
        <v>289</v>
      </c>
      <c r="L53" s="113" t="s">
        <v>150</v>
      </c>
      <c r="M53" s="113"/>
      <c r="N53" s="116">
        <v>3839114.25</v>
      </c>
      <c r="O53" s="116">
        <v>677490.75</v>
      </c>
      <c r="P53" s="116">
        <v>2834646</v>
      </c>
      <c r="Q53" s="116">
        <v>6532084.4699999997</v>
      </c>
      <c r="R53" s="116">
        <v>3697438.47</v>
      </c>
      <c r="S53" s="116">
        <v>11048689.470000001</v>
      </c>
      <c r="T53" s="113" t="s">
        <v>151</v>
      </c>
      <c r="U53" s="113">
        <v>0</v>
      </c>
      <c r="V53" s="116">
        <v>3761965.54</v>
      </c>
      <c r="W53" s="117">
        <v>663876.26</v>
      </c>
    </row>
    <row r="54" spans="1:23" ht="30" customHeight="1" x14ac:dyDescent="0.25">
      <c r="A54" s="118">
        <v>48</v>
      </c>
      <c r="B54" s="59" t="s">
        <v>290</v>
      </c>
      <c r="C54" s="113">
        <v>117754</v>
      </c>
      <c r="D54" s="114" t="s">
        <v>291</v>
      </c>
      <c r="E54" s="114" t="s">
        <v>249</v>
      </c>
      <c r="F54" s="114" t="s">
        <v>291</v>
      </c>
      <c r="G54" s="115">
        <v>42826</v>
      </c>
      <c r="H54" s="115">
        <v>44408</v>
      </c>
      <c r="I54" s="113" t="s">
        <v>141</v>
      </c>
      <c r="J54" s="73" t="s">
        <v>142</v>
      </c>
      <c r="K54" s="73" t="s">
        <v>143</v>
      </c>
      <c r="L54" s="113" t="s">
        <v>144</v>
      </c>
      <c r="M54" s="113"/>
      <c r="N54" s="116">
        <v>2554898.2599999998</v>
      </c>
      <c r="O54" s="116">
        <v>390749.12</v>
      </c>
      <c r="P54" s="116">
        <v>60115.27</v>
      </c>
      <c r="Q54" s="116">
        <v>0</v>
      </c>
      <c r="R54" s="116">
        <v>870921.31</v>
      </c>
      <c r="S54" s="116">
        <v>3876683.96</v>
      </c>
      <c r="T54" s="113" t="s">
        <v>145</v>
      </c>
      <c r="U54" s="113">
        <v>0</v>
      </c>
      <c r="V54" s="116">
        <v>1077643.67</v>
      </c>
      <c r="W54" s="117">
        <v>26904.63</v>
      </c>
    </row>
    <row r="55" spans="1:23" ht="30" customHeight="1" x14ac:dyDescent="0.25">
      <c r="A55" s="118">
        <v>49</v>
      </c>
      <c r="B55" s="59" t="s">
        <v>292</v>
      </c>
      <c r="C55" s="113">
        <v>120072</v>
      </c>
      <c r="D55" s="114" t="s">
        <v>293</v>
      </c>
      <c r="E55" s="114" t="s">
        <v>294</v>
      </c>
      <c r="F55" s="114" t="s">
        <v>293</v>
      </c>
      <c r="G55" s="115">
        <v>41913</v>
      </c>
      <c r="H55" s="115">
        <v>43890</v>
      </c>
      <c r="I55" s="113" t="s">
        <v>141</v>
      </c>
      <c r="J55" s="73" t="s">
        <v>142</v>
      </c>
      <c r="K55" s="73" t="s">
        <v>295</v>
      </c>
      <c r="L55" s="113" t="s">
        <v>144</v>
      </c>
      <c r="M55" s="113"/>
      <c r="N55" s="116">
        <v>4309551.53</v>
      </c>
      <c r="O55" s="116">
        <v>659107.86</v>
      </c>
      <c r="P55" s="116">
        <v>101401.23</v>
      </c>
      <c r="Q55" s="116">
        <v>0</v>
      </c>
      <c r="R55" s="116">
        <v>182343.7</v>
      </c>
      <c r="S55" s="116">
        <v>5252404.32</v>
      </c>
      <c r="T55" s="113" t="s">
        <v>151</v>
      </c>
      <c r="U55" s="113">
        <v>0</v>
      </c>
      <c r="V55" s="116">
        <v>3495817.06</v>
      </c>
      <c r="W55" s="117">
        <v>534654.39</v>
      </c>
    </row>
    <row r="56" spans="1:23" ht="30" customHeight="1" x14ac:dyDescent="0.25">
      <c r="A56" s="118">
        <v>50</v>
      </c>
      <c r="B56" s="59" t="s">
        <v>296</v>
      </c>
      <c r="C56" s="113">
        <v>118071</v>
      </c>
      <c r="D56" s="114" t="s">
        <v>297</v>
      </c>
      <c r="E56" s="114" t="s">
        <v>298</v>
      </c>
      <c r="F56" s="114" t="s">
        <v>299</v>
      </c>
      <c r="G56" s="115">
        <v>42948</v>
      </c>
      <c r="H56" s="115">
        <v>44377</v>
      </c>
      <c r="I56" s="113" t="s">
        <v>141</v>
      </c>
      <c r="J56" s="73" t="s">
        <v>142</v>
      </c>
      <c r="K56" s="73" t="s">
        <v>227</v>
      </c>
      <c r="L56" s="113" t="s">
        <v>144</v>
      </c>
      <c r="M56" s="113"/>
      <c r="N56" s="116">
        <v>18755368.73</v>
      </c>
      <c r="O56" s="116">
        <v>2868468.14</v>
      </c>
      <c r="P56" s="116">
        <v>441302.8</v>
      </c>
      <c r="Q56" s="116">
        <v>0</v>
      </c>
      <c r="R56" s="116">
        <v>792306.31</v>
      </c>
      <c r="S56" s="116">
        <v>22857445.98</v>
      </c>
      <c r="T56" s="113" t="s">
        <v>145</v>
      </c>
      <c r="U56" s="113">
        <v>1</v>
      </c>
      <c r="V56" s="116">
        <v>12836465.27</v>
      </c>
      <c r="W56" s="117">
        <v>604841.28</v>
      </c>
    </row>
    <row r="57" spans="1:23" ht="30" customHeight="1" x14ac:dyDescent="0.25">
      <c r="A57" s="118">
        <v>51</v>
      </c>
      <c r="B57" s="59" t="s">
        <v>146</v>
      </c>
      <c r="C57" s="113">
        <v>109322</v>
      </c>
      <c r="D57" s="114" t="s">
        <v>300</v>
      </c>
      <c r="E57" s="114" t="s">
        <v>301</v>
      </c>
      <c r="F57" s="114" t="s">
        <v>302</v>
      </c>
      <c r="G57" s="115">
        <v>43326</v>
      </c>
      <c r="H57" s="115">
        <v>43496</v>
      </c>
      <c r="I57" s="113" t="s">
        <v>141</v>
      </c>
      <c r="J57" s="73" t="s">
        <v>142</v>
      </c>
      <c r="K57" s="73" t="s">
        <v>303</v>
      </c>
      <c r="L57" s="113" t="s">
        <v>150</v>
      </c>
      <c r="M57" s="113"/>
      <c r="N57" s="116">
        <v>724756.75</v>
      </c>
      <c r="O57" s="116">
        <v>127898.25</v>
      </c>
      <c r="P57" s="116">
        <v>94740.02</v>
      </c>
      <c r="Q57" s="116">
        <v>274864.07</v>
      </c>
      <c r="R57" s="116">
        <v>180124.05</v>
      </c>
      <c r="S57" s="116">
        <v>1127519.07</v>
      </c>
      <c r="T57" s="113" t="s">
        <v>151</v>
      </c>
      <c r="U57" s="113">
        <v>1</v>
      </c>
      <c r="V57" s="116">
        <v>724392.72</v>
      </c>
      <c r="W57" s="117">
        <v>127834.02</v>
      </c>
    </row>
    <row r="58" spans="1:23" ht="30" customHeight="1" x14ac:dyDescent="0.25">
      <c r="A58" s="118">
        <v>52</v>
      </c>
      <c r="B58" s="59" t="s">
        <v>146</v>
      </c>
      <c r="C58" s="113">
        <v>111263</v>
      </c>
      <c r="D58" s="114" t="s">
        <v>304</v>
      </c>
      <c r="E58" s="114" t="s">
        <v>305</v>
      </c>
      <c r="F58" s="114" t="s">
        <v>306</v>
      </c>
      <c r="G58" s="115">
        <v>43290</v>
      </c>
      <c r="H58" s="115">
        <v>43982</v>
      </c>
      <c r="I58" s="113" t="s">
        <v>141</v>
      </c>
      <c r="J58" s="73" t="s">
        <v>142</v>
      </c>
      <c r="K58" s="73" t="s">
        <v>303</v>
      </c>
      <c r="L58" s="113" t="s">
        <v>150</v>
      </c>
      <c r="M58" s="113"/>
      <c r="N58" s="116">
        <v>575450</v>
      </c>
      <c r="O58" s="116">
        <v>101550</v>
      </c>
      <c r="P58" s="116">
        <v>114812.87</v>
      </c>
      <c r="Q58" s="116">
        <v>298849.09000000003</v>
      </c>
      <c r="R58" s="116">
        <v>184036.22</v>
      </c>
      <c r="S58" s="116">
        <v>975849.09</v>
      </c>
      <c r="T58" s="113" t="s">
        <v>151</v>
      </c>
      <c r="U58" s="113">
        <v>0</v>
      </c>
      <c r="V58" s="116">
        <v>575333.30000000005</v>
      </c>
      <c r="W58" s="117">
        <v>101529.43</v>
      </c>
    </row>
    <row r="59" spans="1:23" ht="30" customHeight="1" x14ac:dyDescent="0.25">
      <c r="A59" s="118">
        <v>53</v>
      </c>
      <c r="B59" s="59" t="s">
        <v>146</v>
      </c>
      <c r="C59" s="113">
        <v>111408</v>
      </c>
      <c r="D59" s="114" t="s">
        <v>307</v>
      </c>
      <c r="E59" s="114" t="s">
        <v>308</v>
      </c>
      <c r="F59" s="114" t="s">
        <v>309</v>
      </c>
      <c r="G59" s="115">
        <v>43326</v>
      </c>
      <c r="H59" s="115">
        <v>43890</v>
      </c>
      <c r="I59" s="113" t="s">
        <v>141</v>
      </c>
      <c r="J59" s="73" t="s">
        <v>142</v>
      </c>
      <c r="K59" s="73" t="s">
        <v>303</v>
      </c>
      <c r="L59" s="113" t="s">
        <v>150</v>
      </c>
      <c r="M59" s="113"/>
      <c r="N59" s="116">
        <v>759939.73</v>
      </c>
      <c r="O59" s="116">
        <v>134107.01</v>
      </c>
      <c r="P59" s="116">
        <v>223511.69</v>
      </c>
      <c r="Q59" s="116">
        <v>433686.05</v>
      </c>
      <c r="R59" s="116">
        <v>210174.36</v>
      </c>
      <c r="S59" s="116">
        <v>1327732.79</v>
      </c>
      <c r="T59" s="113" t="s">
        <v>151</v>
      </c>
      <c r="U59" s="113">
        <v>0</v>
      </c>
      <c r="V59" s="116">
        <v>744950.3</v>
      </c>
      <c r="W59" s="117">
        <v>131461.81</v>
      </c>
    </row>
    <row r="60" spans="1:23" ht="30" customHeight="1" x14ac:dyDescent="0.25">
      <c r="A60" s="118">
        <v>54</v>
      </c>
      <c r="B60" s="59" t="s">
        <v>146</v>
      </c>
      <c r="C60" s="113">
        <v>113839</v>
      </c>
      <c r="D60" s="114" t="s">
        <v>310</v>
      </c>
      <c r="E60" s="114" t="s">
        <v>311</v>
      </c>
      <c r="F60" s="114" t="s">
        <v>312</v>
      </c>
      <c r="G60" s="115">
        <v>43300</v>
      </c>
      <c r="H60" s="115">
        <v>43951</v>
      </c>
      <c r="I60" s="113" t="s">
        <v>141</v>
      </c>
      <c r="J60" s="73" t="s">
        <v>142</v>
      </c>
      <c r="K60" s="73" t="s">
        <v>227</v>
      </c>
      <c r="L60" s="113" t="s">
        <v>150</v>
      </c>
      <c r="M60" s="113"/>
      <c r="N60" s="116">
        <v>751324.77</v>
      </c>
      <c r="O60" s="116">
        <v>132586.73000000001</v>
      </c>
      <c r="P60" s="116">
        <v>221117.01</v>
      </c>
      <c r="Q60" s="116">
        <v>540746.88</v>
      </c>
      <c r="R60" s="116">
        <v>319629.87</v>
      </c>
      <c r="S60" s="116">
        <v>1424658.38</v>
      </c>
      <c r="T60" s="113" t="s">
        <v>151</v>
      </c>
      <c r="U60" s="113">
        <v>0</v>
      </c>
      <c r="V60" s="116">
        <v>723561.95</v>
      </c>
      <c r="W60" s="117">
        <v>127687.39</v>
      </c>
    </row>
    <row r="61" spans="1:23" ht="30" customHeight="1" x14ac:dyDescent="0.25">
      <c r="A61" s="118">
        <v>55</v>
      </c>
      <c r="B61" s="59" t="s">
        <v>146</v>
      </c>
      <c r="C61" s="113">
        <v>104267</v>
      </c>
      <c r="D61" s="114" t="s">
        <v>313</v>
      </c>
      <c r="E61" s="114" t="s">
        <v>314</v>
      </c>
      <c r="F61" s="114" t="s">
        <v>315</v>
      </c>
      <c r="G61" s="115">
        <v>42522</v>
      </c>
      <c r="H61" s="115">
        <v>43708</v>
      </c>
      <c r="I61" s="113" t="s">
        <v>141</v>
      </c>
      <c r="J61" s="73" t="s">
        <v>142</v>
      </c>
      <c r="K61" s="73" t="s">
        <v>208</v>
      </c>
      <c r="L61" s="113" t="s">
        <v>150</v>
      </c>
      <c r="M61" s="113"/>
      <c r="N61" s="116">
        <v>286873.33</v>
      </c>
      <c r="O61" s="116">
        <v>50624.71</v>
      </c>
      <c r="P61" s="116">
        <v>84374.51</v>
      </c>
      <c r="Q61" s="116">
        <v>99067.99</v>
      </c>
      <c r="R61" s="116">
        <v>14693.48</v>
      </c>
      <c r="S61" s="116">
        <v>436566.03</v>
      </c>
      <c r="T61" s="113" t="s">
        <v>151</v>
      </c>
      <c r="U61" s="113">
        <v>0</v>
      </c>
      <c r="V61" s="116">
        <v>286729.15999999997</v>
      </c>
      <c r="W61" s="117">
        <v>50599.26</v>
      </c>
    </row>
    <row r="62" spans="1:23" ht="30" customHeight="1" x14ac:dyDescent="0.25">
      <c r="A62" s="118">
        <v>56</v>
      </c>
      <c r="B62" s="59" t="s">
        <v>216</v>
      </c>
      <c r="C62" s="113">
        <v>115512</v>
      </c>
      <c r="D62" s="114" t="s">
        <v>316</v>
      </c>
      <c r="E62" s="114" t="s">
        <v>317</v>
      </c>
      <c r="F62" s="114" t="s">
        <v>318</v>
      </c>
      <c r="G62" s="115">
        <v>42856</v>
      </c>
      <c r="H62" s="115">
        <v>43524</v>
      </c>
      <c r="I62" s="113" t="s">
        <v>141</v>
      </c>
      <c r="J62" s="73" t="s">
        <v>142</v>
      </c>
      <c r="K62" s="73" t="s">
        <v>319</v>
      </c>
      <c r="L62" s="113" t="s">
        <v>150</v>
      </c>
      <c r="M62" s="113"/>
      <c r="N62" s="116">
        <v>995527.29</v>
      </c>
      <c r="O62" s="116">
        <v>175681.29</v>
      </c>
      <c r="P62" s="116">
        <v>456708.78</v>
      </c>
      <c r="Q62" s="116">
        <v>770317.3</v>
      </c>
      <c r="R62" s="116">
        <v>313608.52</v>
      </c>
      <c r="S62" s="116">
        <v>1941525.88</v>
      </c>
      <c r="T62" s="113" t="s">
        <v>151</v>
      </c>
      <c r="U62" s="113">
        <v>1</v>
      </c>
      <c r="V62" s="116">
        <v>995506.93</v>
      </c>
      <c r="W62" s="117">
        <v>175677.71</v>
      </c>
    </row>
    <row r="63" spans="1:23" ht="30" customHeight="1" x14ac:dyDescent="0.25">
      <c r="A63" s="118">
        <v>57</v>
      </c>
      <c r="B63" s="59" t="s">
        <v>216</v>
      </c>
      <c r="C63" s="113">
        <v>113741</v>
      </c>
      <c r="D63" s="114" t="s">
        <v>320</v>
      </c>
      <c r="E63" s="114" t="s">
        <v>321</v>
      </c>
      <c r="F63" s="114" t="s">
        <v>322</v>
      </c>
      <c r="G63" s="115">
        <v>42675</v>
      </c>
      <c r="H63" s="115">
        <v>44104</v>
      </c>
      <c r="I63" s="113" t="s">
        <v>141</v>
      </c>
      <c r="J63" s="73" t="s">
        <v>142</v>
      </c>
      <c r="K63" s="73" t="s">
        <v>223</v>
      </c>
      <c r="L63" s="113" t="s">
        <v>150</v>
      </c>
      <c r="M63" s="113"/>
      <c r="N63" s="116">
        <v>2968704.05</v>
      </c>
      <c r="O63" s="116">
        <v>523888.95</v>
      </c>
      <c r="P63" s="116">
        <v>1424163.35</v>
      </c>
      <c r="Q63" s="116">
        <v>2402175.9900000002</v>
      </c>
      <c r="R63" s="116">
        <v>978012.64</v>
      </c>
      <c r="S63" s="116">
        <v>5894768.9900000002</v>
      </c>
      <c r="T63" s="113" t="s">
        <v>151</v>
      </c>
      <c r="U63" s="113">
        <v>0</v>
      </c>
      <c r="V63" s="116">
        <v>2548513.81</v>
      </c>
      <c r="W63" s="117">
        <v>449737.74</v>
      </c>
    </row>
    <row r="64" spans="1:23" ht="30" customHeight="1" x14ac:dyDescent="0.25">
      <c r="A64" s="118">
        <v>58</v>
      </c>
      <c r="B64" s="59" t="s">
        <v>216</v>
      </c>
      <c r="C64" s="113">
        <v>111738</v>
      </c>
      <c r="D64" s="114" t="s">
        <v>323</v>
      </c>
      <c r="E64" s="114" t="s">
        <v>324</v>
      </c>
      <c r="F64" s="114" t="s">
        <v>325</v>
      </c>
      <c r="G64" s="115">
        <v>42789</v>
      </c>
      <c r="H64" s="115">
        <v>43799</v>
      </c>
      <c r="I64" s="113" t="s">
        <v>141</v>
      </c>
      <c r="J64" s="73" t="s">
        <v>142</v>
      </c>
      <c r="K64" s="73" t="s">
        <v>227</v>
      </c>
      <c r="L64" s="113" t="s">
        <v>150</v>
      </c>
      <c r="M64" s="113"/>
      <c r="N64" s="116">
        <v>1245600.02</v>
      </c>
      <c r="O64" s="116">
        <v>219811.76</v>
      </c>
      <c r="P64" s="116">
        <v>585519.03</v>
      </c>
      <c r="Q64" s="116">
        <v>996615.88</v>
      </c>
      <c r="R64" s="116">
        <v>411096.85</v>
      </c>
      <c r="S64" s="116">
        <v>2462027.66</v>
      </c>
      <c r="T64" s="113" t="s">
        <v>151</v>
      </c>
      <c r="U64" s="113">
        <v>0</v>
      </c>
      <c r="V64" s="116">
        <v>1243068.51</v>
      </c>
      <c r="W64" s="117">
        <v>219365.01</v>
      </c>
    </row>
    <row r="65" spans="1:23" ht="30" customHeight="1" x14ac:dyDescent="0.25">
      <c r="A65" s="118">
        <v>59</v>
      </c>
      <c r="B65" s="59" t="s">
        <v>326</v>
      </c>
      <c r="C65" s="113">
        <v>117933</v>
      </c>
      <c r="D65" s="114" t="s">
        <v>327</v>
      </c>
      <c r="E65" s="114" t="s">
        <v>328</v>
      </c>
      <c r="F65" s="114" t="s">
        <v>329</v>
      </c>
      <c r="G65" s="115">
        <v>42614</v>
      </c>
      <c r="H65" s="115">
        <v>44377</v>
      </c>
      <c r="I65" s="113" t="s">
        <v>141</v>
      </c>
      <c r="J65" s="73" t="s">
        <v>142</v>
      </c>
      <c r="K65" s="73" t="s">
        <v>330</v>
      </c>
      <c r="L65" s="113" t="s">
        <v>144</v>
      </c>
      <c r="M65" s="113"/>
      <c r="N65" s="116">
        <v>17800246.210000001</v>
      </c>
      <c r="O65" s="116">
        <v>2720299.79</v>
      </c>
      <c r="P65" s="116">
        <v>420920.13</v>
      </c>
      <c r="Q65" s="116">
        <v>0</v>
      </c>
      <c r="R65" s="116">
        <v>0</v>
      </c>
      <c r="S65" s="116">
        <v>20941466.129999999</v>
      </c>
      <c r="T65" s="113" t="s">
        <v>145</v>
      </c>
      <c r="U65" s="113">
        <v>0</v>
      </c>
      <c r="V65" s="116">
        <v>2271987.5499999998</v>
      </c>
      <c r="W65" s="117">
        <v>27416.400000000001</v>
      </c>
    </row>
    <row r="66" spans="1:23" ht="30" customHeight="1" x14ac:dyDescent="0.25">
      <c r="A66" s="118">
        <v>60</v>
      </c>
      <c r="B66" s="59" t="s">
        <v>331</v>
      </c>
      <c r="C66" s="113">
        <v>119834</v>
      </c>
      <c r="D66" s="114" t="s">
        <v>332</v>
      </c>
      <c r="E66" s="114" t="s">
        <v>333</v>
      </c>
      <c r="F66" s="114" t="s">
        <v>334</v>
      </c>
      <c r="G66" s="115">
        <v>42430</v>
      </c>
      <c r="H66" s="115">
        <v>44530</v>
      </c>
      <c r="I66" s="113" t="s">
        <v>141</v>
      </c>
      <c r="J66" s="73" t="s">
        <v>142</v>
      </c>
      <c r="K66" s="73" t="s">
        <v>51</v>
      </c>
      <c r="L66" s="113" t="s">
        <v>335</v>
      </c>
      <c r="M66" s="113">
        <v>50</v>
      </c>
      <c r="N66" s="116">
        <v>8580655.2300000004</v>
      </c>
      <c r="O66" s="116">
        <v>1312335.48</v>
      </c>
      <c r="P66" s="116">
        <v>201897.78</v>
      </c>
      <c r="Q66" s="116">
        <v>0</v>
      </c>
      <c r="R66" s="116">
        <v>0</v>
      </c>
      <c r="S66" s="116">
        <v>10094888.49</v>
      </c>
      <c r="T66" s="113" t="s">
        <v>145</v>
      </c>
      <c r="U66" s="113">
        <v>0</v>
      </c>
      <c r="V66" s="116">
        <v>2311171.83</v>
      </c>
      <c r="W66" s="117">
        <v>47590.99</v>
      </c>
    </row>
    <row r="67" spans="1:23" ht="30" customHeight="1" x14ac:dyDescent="0.25">
      <c r="A67" s="118">
        <v>61</v>
      </c>
      <c r="B67" s="59" t="s">
        <v>336</v>
      </c>
      <c r="C67" s="113">
        <v>120277</v>
      </c>
      <c r="D67" s="114" t="s">
        <v>337</v>
      </c>
      <c r="E67" s="114" t="s">
        <v>294</v>
      </c>
      <c r="F67" s="114" t="s">
        <v>338</v>
      </c>
      <c r="G67" s="115">
        <v>41961</v>
      </c>
      <c r="H67" s="115">
        <v>44227</v>
      </c>
      <c r="I67" s="113" t="s">
        <v>141</v>
      </c>
      <c r="J67" s="73" t="s">
        <v>142</v>
      </c>
      <c r="K67" s="73" t="s">
        <v>143</v>
      </c>
      <c r="L67" s="113" t="s">
        <v>144</v>
      </c>
      <c r="M67" s="113" t="s">
        <v>339</v>
      </c>
      <c r="N67" s="116">
        <v>16715580.75</v>
      </c>
      <c r="O67" s="116">
        <v>2556501.59</v>
      </c>
      <c r="P67" s="116">
        <v>393306.78</v>
      </c>
      <c r="Q67" s="116">
        <v>0</v>
      </c>
      <c r="R67" s="116">
        <v>16952.349999999999</v>
      </c>
      <c r="S67" s="116">
        <v>19682341.469999999</v>
      </c>
      <c r="T67" s="113" t="s">
        <v>145</v>
      </c>
      <c r="U67" s="113">
        <v>0</v>
      </c>
      <c r="V67" s="116">
        <v>17585332.699999999</v>
      </c>
      <c r="W67" s="117">
        <v>957833.53</v>
      </c>
    </row>
    <row r="68" spans="1:23" ht="30" customHeight="1" x14ac:dyDescent="0.25">
      <c r="A68" s="118">
        <v>62</v>
      </c>
      <c r="B68" s="59" t="s">
        <v>340</v>
      </c>
      <c r="C68" s="113">
        <v>119588</v>
      </c>
      <c r="D68" s="114" t="s">
        <v>341</v>
      </c>
      <c r="E68" s="114" t="s">
        <v>294</v>
      </c>
      <c r="F68" s="114" t="s">
        <v>342</v>
      </c>
      <c r="G68" s="115">
        <v>41754</v>
      </c>
      <c r="H68" s="115">
        <v>44043</v>
      </c>
      <c r="I68" s="113" t="s">
        <v>141</v>
      </c>
      <c r="J68" s="73" t="s">
        <v>142</v>
      </c>
      <c r="K68" s="73" t="s">
        <v>143</v>
      </c>
      <c r="L68" s="113" t="s">
        <v>144</v>
      </c>
      <c r="M68" s="113"/>
      <c r="N68" s="116">
        <v>2600325.4</v>
      </c>
      <c r="O68" s="116">
        <v>397696.77</v>
      </c>
      <c r="P68" s="116">
        <v>61184.17</v>
      </c>
      <c r="Q68" s="116">
        <v>0</v>
      </c>
      <c r="R68" s="116">
        <v>0</v>
      </c>
      <c r="S68" s="116">
        <v>3059206.34</v>
      </c>
      <c r="T68" s="113" t="s">
        <v>151</v>
      </c>
      <c r="U68" s="113">
        <v>0</v>
      </c>
      <c r="V68" s="116">
        <v>2366762.33</v>
      </c>
      <c r="W68" s="117">
        <v>287483.57</v>
      </c>
    </row>
    <row r="69" spans="1:23" ht="30" customHeight="1" x14ac:dyDescent="0.25">
      <c r="A69" s="118">
        <v>63</v>
      </c>
      <c r="B69" s="59" t="s">
        <v>340</v>
      </c>
      <c r="C69" s="113">
        <v>122284</v>
      </c>
      <c r="D69" s="114" t="s">
        <v>343</v>
      </c>
      <c r="E69" s="114" t="s">
        <v>294</v>
      </c>
      <c r="F69" s="114" t="s">
        <v>344</v>
      </c>
      <c r="G69" s="115">
        <v>42487</v>
      </c>
      <c r="H69" s="115">
        <v>44316</v>
      </c>
      <c r="I69" s="113" t="s">
        <v>141</v>
      </c>
      <c r="J69" s="73" t="s">
        <v>142</v>
      </c>
      <c r="K69" s="73" t="s">
        <v>143</v>
      </c>
      <c r="L69" s="113" t="s">
        <v>144</v>
      </c>
      <c r="M69" s="113"/>
      <c r="N69" s="116">
        <v>1737384.27</v>
      </c>
      <c r="O69" s="116">
        <v>265717.56</v>
      </c>
      <c r="P69" s="116">
        <v>40879.660000000003</v>
      </c>
      <c r="Q69" s="116">
        <v>0</v>
      </c>
      <c r="R69" s="116">
        <v>7183.9</v>
      </c>
      <c r="S69" s="116">
        <v>2051165.39</v>
      </c>
      <c r="T69" s="113" t="s">
        <v>145</v>
      </c>
      <c r="U69" s="113">
        <v>0</v>
      </c>
      <c r="V69" s="116">
        <v>1681584.21</v>
      </c>
      <c r="W69" s="117">
        <v>7096.32</v>
      </c>
    </row>
    <row r="70" spans="1:23" ht="30" customHeight="1" x14ac:dyDescent="0.25">
      <c r="A70" s="118">
        <v>64</v>
      </c>
      <c r="B70" s="59" t="s">
        <v>345</v>
      </c>
      <c r="C70" s="113">
        <v>123130</v>
      </c>
      <c r="D70" s="114" t="s">
        <v>346</v>
      </c>
      <c r="E70" s="114" t="s">
        <v>347</v>
      </c>
      <c r="F70" s="114" t="s">
        <v>348</v>
      </c>
      <c r="G70" s="115">
        <v>42826</v>
      </c>
      <c r="H70" s="115">
        <v>44316</v>
      </c>
      <c r="I70" s="113" t="s">
        <v>141</v>
      </c>
      <c r="J70" s="73" t="s">
        <v>142</v>
      </c>
      <c r="K70" s="73" t="s">
        <v>227</v>
      </c>
      <c r="L70" s="113" t="s">
        <v>144</v>
      </c>
      <c r="M70" s="113"/>
      <c r="N70" s="116">
        <v>19199564.09</v>
      </c>
      <c r="O70" s="116">
        <v>2936403.93</v>
      </c>
      <c r="P70" s="116">
        <v>451754.45</v>
      </c>
      <c r="Q70" s="116">
        <v>0</v>
      </c>
      <c r="R70" s="116">
        <v>121380</v>
      </c>
      <c r="S70" s="116">
        <v>22709102.469999999</v>
      </c>
      <c r="T70" s="113" t="s">
        <v>145</v>
      </c>
      <c r="U70" s="113">
        <v>0</v>
      </c>
      <c r="V70" s="116">
        <v>8154212.3799999999</v>
      </c>
      <c r="W70" s="117">
        <v>23707.77</v>
      </c>
    </row>
    <row r="71" spans="1:23" ht="30" customHeight="1" x14ac:dyDescent="0.25">
      <c r="A71" s="118">
        <v>65</v>
      </c>
      <c r="B71" s="59" t="s">
        <v>345</v>
      </c>
      <c r="C71" s="113">
        <v>123132</v>
      </c>
      <c r="D71" s="114" t="s">
        <v>349</v>
      </c>
      <c r="E71" s="114" t="s">
        <v>347</v>
      </c>
      <c r="F71" s="114" t="s">
        <v>350</v>
      </c>
      <c r="G71" s="115">
        <v>42826</v>
      </c>
      <c r="H71" s="115">
        <v>44407</v>
      </c>
      <c r="I71" s="113" t="s">
        <v>141</v>
      </c>
      <c r="J71" s="73" t="s">
        <v>142</v>
      </c>
      <c r="K71" s="73" t="s">
        <v>227</v>
      </c>
      <c r="L71" s="113" t="s">
        <v>144</v>
      </c>
      <c r="M71" s="113"/>
      <c r="N71" s="116">
        <v>16565862.710000001</v>
      </c>
      <c r="O71" s="116">
        <v>2533602.52</v>
      </c>
      <c r="P71" s="116">
        <v>389785.01</v>
      </c>
      <c r="Q71" s="116">
        <v>0</v>
      </c>
      <c r="R71" s="116">
        <v>2380</v>
      </c>
      <c r="S71" s="116">
        <v>19491630.239999998</v>
      </c>
      <c r="T71" s="113" t="s">
        <v>145</v>
      </c>
      <c r="U71" s="113">
        <v>0</v>
      </c>
      <c r="V71" s="116">
        <v>7500840.5</v>
      </c>
      <c r="W71" s="117">
        <v>304609.83</v>
      </c>
    </row>
    <row r="72" spans="1:23" ht="30" customHeight="1" x14ac:dyDescent="0.25">
      <c r="A72" s="118">
        <v>66</v>
      </c>
      <c r="B72" s="59" t="s">
        <v>345</v>
      </c>
      <c r="C72" s="113">
        <v>123119</v>
      </c>
      <c r="D72" s="114" t="s">
        <v>351</v>
      </c>
      <c r="E72" s="114" t="s">
        <v>352</v>
      </c>
      <c r="F72" s="114" t="s">
        <v>353</v>
      </c>
      <c r="G72" s="115">
        <v>43160</v>
      </c>
      <c r="H72" s="115">
        <v>44681</v>
      </c>
      <c r="I72" s="113" t="s">
        <v>141</v>
      </c>
      <c r="J72" s="73" t="s">
        <v>142</v>
      </c>
      <c r="K72" s="73" t="s">
        <v>162</v>
      </c>
      <c r="L72" s="113" t="s">
        <v>144</v>
      </c>
      <c r="M72" s="113"/>
      <c r="N72" s="116">
        <v>18825259.359999999</v>
      </c>
      <c r="O72" s="116">
        <v>2879157.28</v>
      </c>
      <c r="P72" s="116">
        <v>442947.31</v>
      </c>
      <c r="Q72" s="116">
        <v>0</v>
      </c>
      <c r="R72" s="116">
        <v>12010</v>
      </c>
      <c r="S72" s="116">
        <v>22159373.949999999</v>
      </c>
      <c r="T72" s="113" t="s">
        <v>145</v>
      </c>
      <c r="U72" s="113">
        <v>0</v>
      </c>
      <c r="V72" s="116">
        <v>9502115.6999999993</v>
      </c>
      <c r="W72" s="117">
        <v>36070.620000000003</v>
      </c>
    </row>
    <row r="73" spans="1:23" ht="30" customHeight="1" x14ac:dyDescent="0.25">
      <c r="A73" s="118">
        <v>67</v>
      </c>
      <c r="B73" s="59" t="s">
        <v>354</v>
      </c>
      <c r="C73" s="113">
        <v>125108</v>
      </c>
      <c r="D73" s="114" t="s">
        <v>355</v>
      </c>
      <c r="E73" s="114" t="s">
        <v>249</v>
      </c>
      <c r="F73" s="114" t="s">
        <v>356</v>
      </c>
      <c r="G73" s="115">
        <v>41640</v>
      </c>
      <c r="H73" s="115">
        <v>44469</v>
      </c>
      <c r="I73" s="113" t="s">
        <v>141</v>
      </c>
      <c r="J73" s="73" t="s">
        <v>142</v>
      </c>
      <c r="K73" s="73" t="s">
        <v>251</v>
      </c>
      <c r="L73" s="113" t="s">
        <v>144</v>
      </c>
      <c r="M73" s="113"/>
      <c r="N73" s="116">
        <v>105973059.26000001</v>
      </c>
      <c r="O73" s="116">
        <v>16207644.300000001</v>
      </c>
      <c r="P73" s="116">
        <v>2493483.7999999998</v>
      </c>
      <c r="Q73" s="116">
        <v>0</v>
      </c>
      <c r="R73" s="116">
        <v>267088.05</v>
      </c>
      <c r="S73" s="116">
        <v>124941275.41</v>
      </c>
      <c r="T73" s="113" t="s">
        <v>145</v>
      </c>
      <c r="U73" s="113">
        <v>1</v>
      </c>
      <c r="V73" s="116">
        <v>42497001.060000002</v>
      </c>
      <c r="W73" s="117">
        <v>4645282.5199999996</v>
      </c>
    </row>
    <row r="74" spans="1:23" ht="30" customHeight="1" x14ac:dyDescent="0.25">
      <c r="A74" s="118">
        <v>68</v>
      </c>
      <c r="B74" s="59" t="s">
        <v>354</v>
      </c>
      <c r="C74" s="113">
        <v>125111</v>
      </c>
      <c r="D74" s="114" t="s">
        <v>357</v>
      </c>
      <c r="E74" s="114" t="s">
        <v>249</v>
      </c>
      <c r="F74" s="114" t="s">
        <v>358</v>
      </c>
      <c r="G74" s="115">
        <v>41640</v>
      </c>
      <c r="H74" s="115">
        <v>44474</v>
      </c>
      <c r="I74" s="113" t="s">
        <v>141</v>
      </c>
      <c r="J74" s="73" t="s">
        <v>142</v>
      </c>
      <c r="K74" s="73" t="s">
        <v>251</v>
      </c>
      <c r="L74" s="113" t="s">
        <v>144</v>
      </c>
      <c r="M74" s="113"/>
      <c r="N74" s="116">
        <v>74255833.170000002</v>
      </c>
      <c r="O74" s="116">
        <v>11356774.449999999</v>
      </c>
      <c r="P74" s="116">
        <v>1747196.1</v>
      </c>
      <c r="Q74" s="116">
        <v>0</v>
      </c>
      <c r="R74" s="116">
        <v>7931.35</v>
      </c>
      <c r="S74" s="116">
        <v>87367735.069999993</v>
      </c>
      <c r="T74" s="113" t="s">
        <v>145</v>
      </c>
      <c r="U74" s="113">
        <v>1</v>
      </c>
      <c r="V74" s="116">
        <v>43417293.630000003</v>
      </c>
      <c r="W74" s="117">
        <v>3366127.26</v>
      </c>
    </row>
    <row r="75" spans="1:23" ht="30" customHeight="1" x14ac:dyDescent="0.25">
      <c r="A75" s="118">
        <v>69</v>
      </c>
      <c r="B75" s="59" t="s">
        <v>354</v>
      </c>
      <c r="C75" s="113">
        <v>125113</v>
      </c>
      <c r="D75" s="114" t="s">
        <v>359</v>
      </c>
      <c r="E75" s="114" t="s">
        <v>249</v>
      </c>
      <c r="F75" s="114" t="s">
        <v>360</v>
      </c>
      <c r="G75" s="115">
        <v>41640</v>
      </c>
      <c r="H75" s="115">
        <v>44478</v>
      </c>
      <c r="I75" s="113" t="s">
        <v>141</v>
      </c>
      <c r="J75" s="73" t="s">
        <v>142</v>
      </c>
      <c r="K75" s="73" t="s">
        <v>251</v>
      </c>
      <c r="L75" s="113" t="s">
        <v>144</v>
      </c>
      <c r="M75" s="113"/>
      <c r="N75" s="116">
        <v>115909704.66</v>
      </c>
      <c r="O75" s="116">
        <v>17727366.609999999</v>
      </c>
      <c r="P75" s="116">
        <v>2727287.15</v>
      </c>
      <c r="Q75" s="116">
        <v>0</v>
      </c>
      <c r="R75" s="116">
        <v>0</v>
      </c>
      <c r="S75" s="116">
        <v>136364358.41999999</v>
      </c>
      <c r="T75" s="113" t="s">
        <v>145</v>
      </c>
      <c r="U75" s="113">
        <v>1</v>
      </c>
      <c r="V75" s="116">
        <v>33671179.509999998</v>
      </c>
      <c r="W75" s="117">
        <v>2396768.65</v>
      </c>
    </row>
    <row r="76" spans="1:23" ht="30" customHeight="1" x14ac:dyDescent="0.25">
      <c r="A76" s="118">
        <v>70</v>
      </c>
      <c r="B76" s="59" t="s">
        <v>354</v>
      </c>
      <c r="C76" s="113">
        <v>125120</v>
      </c>
      <c r="D76" s="114" t="s">
        <v>361</v>
      </c>
      <c r="E76" s="114" t="s">
        <v>249</v>
      </c>
      <c r="F76" s="114" t="s">
        <v>362</v>
      </c>
      <c r="G76" s="115">
        <v>41791</v>
      </c>
      <c r="H76" s="115">
        <v>44439</v>
      </c>
      <c r="I76" s="113" t="s">
        <v>141</v>
      </c>
      <c r="J76" s="73" t="s">
        <v>142</v>
      </c>
      <c r="K76" s="73" t="s">
        <v>251</v>
      </c>
      <c r="L76" s="113" t="s">
        <v>144</v>
      </c>
      <c r="M76" s="113"/>
      <c r="N76" s="116">
        <v>49281828.640000001</v>
      </c>
      <c r="O76" s="116">
        <v>7537220.75</v>
      </c>
      <c r="P76" s="116">
        <v>1159572.54</v>
      </c>
      <c r="Q76" s="116">
        <v>0</v>
      </c>
      <c r="R76" s="116">
        <v>12515376</v>
      </c>
      <c r="S76" s="116">
        <v>70493997.930000007</v>
      </c>
      <c r="T76" s="113" t="s">
        <v>145</v>
      </c>
      <c r="U76" s="113">
        <v>2</v>
      </c>
      <c r="V76" s="116">
        <v>46035395.229999997</v>
      </c>
      <c r="W76" s="117">
        <v>6765413.2999999998</v>
      </c>
    </row>
    <row r="77" spans="1:23" ht="30" customHeight="1" x14ac:dyDescent="0.25">
      <c r="A77" s="118">
        <v>71</v>
      </c>
      <c r="B77" s="59" t="s">
        <v>354</v>
      </c>
      <c r="C77" s="113">
        <v>125121</v>
      </c>
      <c r="D77" s="114" t="s">
        <v>363</v>
      </c>
      <c r="E77" s="114" t="s">
        <v>249</v>
      </c>
      <c r="F77" s="114" t="s">
        <v>364</v>
      </c>
      <c r="G77" s="115">
        <v>41711</v>
      </c>
      <c r="H77" s="115">
        <v>44377</v>
      </c>
      <c r="I77" s="113" t="s">
        <v>141</v>
      </c>
      <c r="J77" s="73" t="s">
        <v>142</v>
      </c>
      <c r="K77" s="73" t="s">
        <v>251</v>
      </c>
      <c r="L77" s="113" t="s">
        <v>144</v>
      </c>
      <c r="M77" s="113"/>
      <c r="N77" s="116">
        <v>58031545.899999999</v>
      </c>
      <c r="O77" s="116">
        <v>8875412.8399999999</v>
      </c>
      <c r="P77" s="116">
        <v>1365448.2</v>
      </c>
      <c r="Q77" s="116">
        <v>0</v>
      </c>
      <c r="R77" s="116">
        <v>282643.32</v>
      </c>
      <c r="S77" s="116">
        <v>68555050.260000005</v>
      </c>
      <c r="T77" s="113" t="s">
        <v>145</v>
      </c>
      <c r="U77" s="113">
        <v>1</v>
      </c>
      <c r="V77" s="116">
        <v>50384219.829999998</v>
      </c>
      <c r="W77" s="117">
        <v>7705821.7400000002</v>
      </c>
    </row>
    <row r="78" spans="1:23" ht="30" customHeight="1" x14ac:dyDescent="0.25">
      <c r="A78" s="118">
        <v>72</v>
      </c>
      <c r="B78" s="59" t="s">
        <v>365</v>
      </c>
      <c r="C78" s="113">
        <v>126356</v>
      </c>
      <c r="D78" s="114" t="s">
        <v>366</v>
      </c>
      <c r="E78" s="114" t="s">
        <v>352</v>
      </c>
      <c r="F78" s="114" t="s">
        <v>367</v>
      </c>
      <c r="G78" s="115">
        <v>43344</v>
      </c>
      <c r="H78" s="115">
        <v>44592</v>
      </c>
      <c r="I78" s="113" t="s">
        <v>141</v>
      </c>
      <c r="J78" s="73" t="s">
        <v>142</v>
      </c>
      <c r="K78" s="73" t="s">
        <v>368</v>
      </c>
      <c r="L78" s="113" t="s">
        <v>144</v>
      </c>
      <c r="M78" s="113"/>
      <c r="N78" s="116">
        <v>19292470.93</v>
      </c>
      <c r="O78" s="116">
        <v>2950613.15</v>
      </c>
      <c r="P78" s="116">
        <v>453940.53</v>
      </c>
      <c r="Q78" s="116">
        <v>0</v>
      </c>
      <c r="R78" s="116">
        <v>132977.81</v>
      </c>
      <c r="S78" s="116">
        <v>22830002.420000002</v>
      </c>
      <c r="T78" s="113" t="s">
        <v>145</v>
      </c>
      <c r="U78" s="113">
        <v>0</v>
      </c>
      <c r="V78" s="116">
        <v>11700664.210000001</v>
      </c>
      <c r="W78" s="117">
        <v>284572.14</v>
      </c>
    </row>
    <row r="79" spans="1:23" ht="30" customHeight="1" x14ac:dyDescent="0.25">
      <c r="A79" s="118">
        <v>73</v>
      </c>
      <c r="B79" s="59" t="s">
        <v>369</v>
      </c>
      <c r="C79" s="113">
        <v>121470</v>
      </c>
      <c r="D79" s="114" t="s">
        <v>370</v>
      </c>
      <c r="E79" s="114" t="s">
        <v>347</v>
      </c>
      <c r="F79" s="114" t="s">
        <v>371</v>
      </c>
      <c r="G79" s="115">
        <v>43066</v>
      </c>
      <c r="H79" s="115">
        <v>44378</v>
      </c>
      <c r="I79" s="113" t="s">
        <v>141</v>
      </c>
      <c r="J79" s="73" t="s">
        <v>142</v>
      </c>
      <c r="K79" s="73" t="s">
        <v>227</v>
      </c>
      <c r="L79" s="113" t="s">
        <v>144</v>
      </c>
      <c r="M79" s="113"/>
      <c r="N79" s="116">
        <v>17568616.989999998</v>
      </c>
      <c r="O79" s="116">
        <v>2686964.94</v>
      </c>
      <c r="P79" s="116">
        <v>413379.24</v>
      </c>
      <c r="Q79" s="116">
        <v>0</v>
      </c>
      <c r="R79" s="116">
        <v>0</v>
      </c>
      <c r="S79" s="116">
        <v>20668961.170000002</v>
      </c>
      <c r="T79" s="113" t="s">
        <v>145</v>
      </c>
      <c r="U79" s="113">
        <v>0</v>
      </c>
      <c r="V79" s="116">
        <v>2120209.5499999998</v>
      </c>
      <c r="W79" s="117">
        <v>18384.990000000002</v>
      </c>
    </row>
    <row r="80" spans="1:23" ht="30" customHeight="1" x14ac:dyDescent="0.25">
      <c r="A80" s="118">
        <v>74</v>
      </c>
      <c r="B80" s="59" t="s">
        <v>345</v>
      </c>
      <c r="C80" s="113">
        <v>123131</v>
      </c>
      <c r="D80" s="114" t="s">
        <v>372</v>
      </c>
      <c r="E80" s="114" t="s">
        <v>347</v>
      </c>
      <c r="F80" s="114" t="s">
        <v>373</v>
      </c>
      <c r="G80" s="115">
        <v>43160</v>
      </c>
      <c r="H80" s="115">
        <v>44408</v>
      </c>
      <c r="I80" s="113" t="s">
        <v>141</v>
      </c>
      <c r="J80" s="73" t="s">
        <v>142</v>
      </c>
      <c r="K80" s="73" t="s">
        <v>227</v>
      </c>
      <c r="L80" s="113" t="s">
        <v>144</v>
      </c>
      <c r="M80" s="113"/>
      <c r="N80" s="116">
        <v>15323095.689999999</v>
      </c>
      <c r="O80" s="116">
        <v>2343532.27</v>
      </c>
      <c r="P80" s="116">
        <v>360543.44</v>
      </c>
      <c r="Q80" s="116">
        <v>0</v>
      </c>
      <c r="R80" s="116">
        <v>2380</v>
      </c>
      <c r="S80" s="116">
        <v>18029551.399999999</v>
      </c>
      <c r="T80" s="113" t="s">
        <v>145</v>
      </c>
      <c r="U80" s="113">
        <v>0</v>
      </c>
      <c r="V80" s="116">
        <v>5169542.1399999997</v>
      </c>
      <c r="W80" s="117">
        <v>790635.86</v>
      </c>
    </row>
    <row r="81" spans="1:23" ht="30" customHeight="1" x14ac:dyDescent="0.25">
      <c r="A81" s="118">
        <v>75</v>
      </c>
      <c r="B81" s="59" t="s">
        <v>365</v>
      </c>
      <c r="C81" s="113">
        <v>126271</v>
      </c>
      <c r="D81" s="114" t="s">
        <v>374</v>
      </c>
      <c r="E81" s="114" t="s">
        <v>375</v>
      </c>
      <c r="F81" s="114" t="s">
        <v>376</v>
      </c>
      <c r="G81" s="115">
        <v>43013</v>
      </c>
      <c r="H81" s="115">
        <v>44681</v>
      </c>
      <c r="I81" s="113" t="s">
        <v>141</v>
      </c>
      <c r="J81" s="73" t="s">
        <v>142</v>
      </c>
      <c r="K81" s="73" t="s">
        <v>227</v>
      </c>
      <c r="L81" s="113" t="s">
        <v>144</v>
      </c>
      <c r="M81" s="113"/>
      <c r="N81" s="116">
        <v>19018462.940000001</v>
      </c>
      <c r="O81" s="116">
        <v>2908706.08</v>
      </c>
      <c r="P81" s="116">
        <v>447493.26</v>
      </c>
      <c r="Q81" s="116">
        <v>0</v>
      </c>
      <c r="R81" s="116">
        <v>8115.56</v>
      </c>
      <c r="S81" s="116">
        <v>22382777.84</v>
      </c>
      <c r="T81" s="113" t="s">
        <v>145</v>
      </c>
      <c r="U81" s="113">
        <v>0</v>
      </c>
      <c r="V81" s="116">
        <v>11653060.060000001</v>
      </c>
      <c r="W81" s="117">
        <v>564820.94999999995</v>
      </c>
    </row>
    <row r="82" spans="1:23" ht="30" customHeight="1" x14ac:dyDescent="0.25">
      <c r="A82" s="118">
        <v>76</v>
      </c>
      <c r="B82" s="59" t="s">
        <v>365</v>
      </c>
      <c r="C82" s="113">
        <v>126357</v>
      </c>
      <c r="D82" s="114" t="s">
        <v>377</v>
      </c>
      <c r="E82" s="114" t="s">
        <v>352</v>
      </c>
      <c r="F82" s="114" t="s">
        <v>378</v>
      </c>
      <c r="G82" s="115">
        <v>42919</v>
      </c>
      <c r="H82" s="115">
        <v>44592</v>
      </c>
      <c r="I82" s="113" t="s">
        <v>141</v>
      </c>
      <c r="J82" s="73" t="s">
        <v>142</v>
      </c>
      <c r="K82" s="73" t="s">
        <v>379</v>
      </c>
      <c r="L82" s="113" t="s">
        <v>144</v>
      </c>
      <c r="M82" s="113"/>
      <c r="N82" s="116">
        <v>19186348.739999998</v>
      </c>
      <c r="O82" s="116">
        <v>2934382.71</v>
      </c>
      <c r="P82" s="116">
        <v>451443.52</v>
      </c>
      <c r="Q82" s="116">
        <v>0</v>
      </c>
      <c r="R82" s="116">
        <v>117591.12</v>
      </c>
      <c r="S82" s="116">
        <v>22689766.09</v>
      </c>
      <c r="T82" s="113" t="s">
        <v>145</v>
      </c>
      <c r="U82" s="113">
        <v>0</v>
      </c>
      <c r="V82" s="116">
        <v>7947518.3899999997</v>
      </c>
      <c r="W82" s="117">
        <v>800228.94</v>
      </c>
    </row>
    <row r="83" spans="1:23" ht="30" customHeight="1" x14ac:dyDescent="0.25">
      <c r="A83" s="118">
        <v>77</v>
      </c>
      <c r="B83" s="59" t="s">
        <v>380</v>
      </c>
      <c r="C83" s="113">
        <v>113304</v>
      </c>
      <c r="D83" s="114" t="s">
        <v>381</v>
      </c>
      <c r="E83" s="114" t="s">
        <v>294</v>
      </c>
      <c r="F83" s="114" t="s">
        <v>382</v>
      </c>
      <c r="G83" s="115">
        <v>42217</v>
      </c>
      <c r="H83" s="115">
        <v>44469</v>
      </c>
      <c r="I83" s="113" t="s">
        <v>141</v>
      </c>
      <c r="J83" s="73" t="s">
        <v>142</v>
      </c>
      <c r="K83" s="73" t="s">
        <v>143</v>
      </c>
      <c r="L83" s="113" t="s">
        <v>144</v>
      </c>
      <c r="M83" s="113"/>
      <c r="N83" s="116">
        <v>1909150.54</v>
      </c>
      <c r="O83" s="116">
        <v>291987.7</v>
      </c>
      <c r="P83" s="116">
        <v>44921.21</v>
      </c>
      <c r="Q83" s="116">
        <v>0</v>
      </c>
      <c r="R83" s="116">
        <v>753124.86</v>
      </c>
      <c r="S83" s="116">
        <v>2999184.31</v>
      </c>
      <c r="T83" s="119" t="s">
        <v>145</v>
      </c>
      <c r="U83" s="113">
        <v>0</v>
      </c>
      <c r="V83" s="116">
        <v>1704908.69</v>
      </c>
      <c r="W83" s="117">
        <v>134325.84</v>
      </c>
    </row>
    <row r="84" spans="1:23" ht="30" customHeight="1" x14ac:dyDescent="0.25">
      <c r="A84" s="118">
        <v>78</v>
      </c>
      <c r="B84" s="59" t="s">
        <v>380</v>
      </c>
      <c r="C84" s="113">
        <v>115165</v>
      </c>
      <c r="D84" s="114" t="s">
        <v>383</v>
      </c>
      <c r="E84" s="114" t="s">
        <v>384</v>
      </c>
      <c r="F84" s="114" t="s">
        <v>385</v>
      </c>
      <c r="G84" s="115">
        <v>42887</v>
      </c>
      <c r="H84" s="115">
        <v>44408</v>
      </c>
      <c r="I84" s="113" t="s">
        <v>141</v>
      </c>
      <c r="J84" s="73" t="s">
        <v>142</v>
      </c>
      <c r="K84" s="73" t="s">
        <v>208</v>
      </c>
      <c r="L84" s="113" t="s">
        <v>144</v>
      </c>
      <c r="M84" s="113"/>
      <c r="N84" s="116">
        <v>2409795.9700000002</v>
      </c>
      <c r="O84" s="116">
        <v>368556.96</v>
      </c>
      <c r="P84" s="116">
        <v>56701.15</v>
      </c>
      <c r="Q84" s="116">
        <v>0</v>
      </c>
      <c r="R84" s="116">
        <v>0</v>
      </c>
      <c r="S84" s="116">
        <v>2835054.08</v>
      </c>
      <c r="T84" s="119" t="s">
        <v>145</v>
      </c>
      <c r="U84" s="113">
        <v>0</v>
      </c>
      <c r="V84" s="116">
        <v>579568.42000000004</v>
      </c>
      <c r="W84" s="117">
        <v>45280.23</v>
      </c>
    </row>
    <row r="85" spans="1:23" ht="30" customHeight="1" x14ac:dyDescent="0.25">
      <c r="A85" s="118">
        <v>79</v>
      </c>
      <c r="B85" s="59" t="s">
        <v>290</v>
      </c>
      <c r="C85" s="113">
        <v>117755</v>
      </c>
      <c r="D85" s="114" t="s">
        <v>386</v>
      </c>
      <c r="E85" s="114" t="s">
        <v>249</v>
      </c>
      <c r="F85" s="114" t="s">
        <v>387</v>
      </c>
      <c r="G85" s="115">
        <v>42826</v>
      </c>
      <c r="H85" s="115">
        <v>44530</v>
      </c>
      <c r="I85" s="113" t="s">
        <v>141</v>
      </c>
      <c r="J85" s="73" t="s">
        <v>142</v>
      </c>
      <c r="K85" s="73" t="s">
        <v>143</v>
      </c>
      <c r="L85" s="113" t="s">
        <v>144</v>
      </c>
      <c r="M85" s="113"/>
      <c r="N85" s="116">
        <v>4783316.7</v>
      </c>
      <c r="O85" s="116">
        <v>731566.07999999996</v>
      </c>
      <c r="P85" s="116">
        <v>112548.63</v>
      </c>
      <c r="Q85" s="116">
        <v>0</v>
      </c>
      <c r="R85" s="116">
        <v>3246600.18</v>
      </c>
      <c r="S85" s="116">
        <v>8874031.5899999999</v>
      </c>
      <c r="T85" s="119" t="s">
        <v>145</v>
      </c>
      <c r="U85" s="113">
        <v>0</v>
      </c>
      <c r="V85" s="116">
        <v>3609553.5</v>
      </c>
      <c r="W85" s="117">
        <v>293849.58</v>
      </c>
    </row>
    <row r="86" spans="1:23" ht="30" customHeight="1" x14ac:dyDescent="0.25">
      <c r="A86" s="118">
        <v>80</v>
      </c>
      <c r="B86" s="59" t="s">
        <v>290</v>
      </c>
      <c r="C86" s="113">
        <v>117579</v>
      </c>
      <c r="D86" s="114" t="s">
        <v>388</v>
      </c>
      <c r="E86" s="114" t="s">
        <v>384</v>
      </c>
      <c r="F86" s="114" t="s">
        <v>389</v>
      </c>
      <c r="G86" s="115">
        <v>42887</v>
      </c>
      <c r="H86" s="115">
        <v>44286</v>
      </c>
      <c r="I86" s="113" t="s">
        <v>141</v>
      </c>
      <c r="J86" s="73" t="s">
        <v>142</v>
      </c>
      <c r="K86" s="73" t="s">
        <v>208</v>
      </c>
      <c r="L86" s="113" t="s">
        <v>144</v>
      </c>
      <c r="M86" s="113"/>
      <c r="N86" s="116">
        <v>3024498.77</v>
      </c>
      <c r="O86" s="116">
        <v>462570.39</v>
      </c>
      <c r="P86" s="116">
        <v>71164.679999999993</v>
      </c>
      <c r="Q86" s="116">
        <v>0</v>
      </c>
      <c r="R86" s="116">
        <v>0</v>
      </c>
      <c r="S86" s="116">
        <v>3558233.84</v>
      </c>
      <c r="T86" s="113" t="s">
        <v>145</v>
      </c>
      <c r="U86" s="113">
        <v>0</v>
      </c>
      <c r="V86" s="116">
        <v>2247498.7400000002</v>
      </c>
      <c r="W86" s="117">
        <v>180474.96</v>
      </c>
    </row>
    <row r="87" spans="1:23" ht="30" customHeight="1" x14ac:dyDescent="0.25">
      <c r="A87" s="118">
        <v>81</v>
      </c>
      <c r="B87" s="59" t="s">
        <v>390</v>
      </c>
      <c r="C87" s="113">
        <v>119583</v>
      </c>
      <c r="D87" s="114" t="s">
        <v>391</v>
      </c>
      <c r="E87" s="114" t="s">
        <v>294</v>
      </c>
      <c r="F87" s="114" t="s">
        <v>392</v>
      </c>
      <c r="G87" s="115">
        <v>42401</v>
      </c>
      <c r="H87" s="115">
        <v>43830</v>
      </c>
      <c r="I87" s="113" t="s">
        <v>141</v>
      </c>
      <c r="J87" s="73" t="s">
        <v>142</v>
      </c>
      <c r="K87" s="73" t="s">
        <v>143</v>
      </c>
      <c r="L87" s="113" t="s">
        <v>144</v>
      </c>
      <c r="M87" s="113"/>
      <c r="N87" s="116">
        <v>2506858.4300000002</v>
      </c>
      <c r="O87" s="116">
        <v>442386.78</v>
      </c>
      <c r="P87" s="116">
        <v>1966163.47</v>
      </c>
      <c r="Q87" s="116">
        <v>0</v>
      </c>
      <c r="R87" s="116">
        <v>62821.95</v>
      </c>
      <c r="S87" s="116">
        <v>4978230.63</v>
      </c>
      <c r="T87" s="113" t="s">
        <v>151</v>
      </c>
      <c r="U87" s="113">
        <v>0</v>
      </c>
      <c r="V87" s="116">
        <v>2232499.4</v>
      </c>
      <c r="W87" s="117">
        <v>1419.16</v>
      </c>
    </row>
    <row r="88" spans="1:23" ht="30" customHeight="1" x14ac:dyDescent="0.25">
      <c r="A88" s="118">
        <v>82</v>
      </c>
      <c r="B88" s="59" t="s">
        <v>390</v>
      </c>
      <c r="C88" s="113">
        <v>119585</v>
      </c>
      <c r="D88" s="114" t="s">
        <v>393</v>
      </c>
      <c r="E88" s="114" t="s">
        <v>294</v>
      </c>
      <c r="F88" s="114" t="s">
        <v>394</v>
      </c>
      <c r="G88" s="115">
        <v>42095</v>
      </c>
      <c r="H88" s="115">
        <v>43830</v>
      </c>
      <c r="I88" s="113" t="s">
        <v>141</v>
      </c>
      <c r="J88" s="73" t="s">
        <v>142</v>
      </c>
      <c r="K88" s="73" t="s">
        <v>143</v>
      </c>
      <c r="L88" s="113" t="s">
        <v>144</v>
      </c>
      <c r="M88" s="113"/>
      <c r="N88" s="116">
        <v>2084758.59</v>
      </c>
      <c r="O88" s="116">
        <v>367898.55</v>
      </c>
      <c r="P88" s="116">
        <v>1635104.77</v>
      </c>
      <c r="Q88" s="116">
        <v>0</v>
      </c>
      <c r="R88" s="116">
        <v>436878.26</v>
      </c>
      <c r="S88" s="116">
        <v>4524640.17</v>
      </c>
      <c r="T88" s="113" t="s">
        <v>151</v>
      </c>
      <c r="U88" s="113">
        <v>0</v>
      </c>
      <c r="V88" s="116">
        <v>22257.919999999998</v>
      </c>
      <c r="W88" s="117">
        <v>3927.85</v>
      </c>
    </row>
    <row r="89" spans="1:23" ht="30" customHeight="1" x14ac:dyDescent="0.25">
      <c r="A89" s="118">
        <v>83</v>
      </c>
      <c r="B89" s="59" t="s">
        <v>390</v>
      </c>
      <c r="C89" s="113">
        <v>119586</v>
      </c>
      <c r="D89" s="114" t="s">
        <v>395</v>
      </c>
      <c r="E89" s="114" t="s">
        <v>294</v>
      </c>
      <c r="F89" s="114" t="s">
        <v>396</v>
      </c>
      <c r="G89" s="115">
        <v>42401</v>
      </c>
      <c r="H89" s="115">
        <v>43830</v>
      </c>
      <c r="I89" s="113" t="s">
        <v>141</v>
      </c>
      <c r="J89" s="73" t="s">
        <v>142</v>
      </c>
      <c r="K89" s="73" t="s">
        <v>143</v>
      </c>
      <c r="L89" s="113" t="s">
        <v>144</v>
      </c>
      <c r="M89" s="113"/>
      <c r="N89" s="116">
        <v>1870126.09</v>
      </c>
      <c r="O89" s="116">
        <v>330022.25</v>
      </c>
      <c r="P89" s="116">
        <v>1466765.56</v>
      </c>
      <c r="Q89" s="116">
        <v>0</v>
      </c>
      <c r="R89" s="116">
        <v>260915.45</v>
      </c>
      <c r="S89" s="116">
        <v>3927829.35</v>
      </c>
      <c r="T89" s="113" t="s">
        <v>151</v>
      </c>
      <c r="U89" s="113">
        <v>0</v>
      </c>
      <c r="V89" s="116">
        <v>14807.78</v>
      </c>
      <c r="W89" s="117">
        <v>2613.14</v>
      </c>
    </row>
    <row r="90" spans="1:23" ht="30" customHeight="1" x14ac:dyDescent="0.25">
      <c r="A90" s="118">
        <v>84</v>
      </c>
      <c r="B90" s="59" t="s">
        <v>390</v>
      </c>
      <c r="C90" s="113">
        <v>119584</v>
      </c>
      <c r="D90" s="114" t="s">
        <v>397</v>
      </c>
      <c r="E90" s="114" t="s">
        <v>294</v>
      </c>
      <c r="F90" s="114" t="s">
        <v>398</v>
      </c>
      <c r="G90" s="115">
        <v>41671</v>
      </c>
      <c r="H90" s="115">
        <v>44165</v>
      </c>
      <c r="I90" s="113" t="s">
        <v>141</v>
      </c>
      <c r="J90" s="73" t="s">
        <v>142</v>
      </c>
      <c r="K90" s="73" t="s">
        <v>143</v>
      </c>
      <c r="L90" s="113" t="s">
        <v>144</v>
      </c>
      <c r="M90" s="113"/>
      <c r="N90" s="116">
        <v>3020540.83</v>
      </c>
      <c r="O90" s="116">
        <v>533036.62</v>
      </c>
      <c r="P90" s="116">
        <v>2369051.64</v>
      </c>
      <c r="Q90" s="116">
        <v>0</v>
      </c>
      <c r="R90" s="116">
        <v>630167.56000000006</v>
      </c>
      <c r="S90" s="116">
        <v>6552796.6500000004</v>
      </c>
      <c r="T90" s="113" t="s">
        <v>151</v>
      </c>
      <c r="U90" s="113">
        <v>0</v>
      </c>
      <c r="V90" s="116">
        <v>2060149.75</v>
      </c>
      <c r="W90" s="117">
        <v>363555.83</v>
      </c>
    </row>
    <row r="91" spans="1:23" ht="30" customHeight="1" x14ac:dyDescent="0.25">
      <c r="A91" s="118">
        <v>85</v>
      </c>
      <c r="B91" s="59" t="s">
        <v>390</v>
      </c>
      <c r="C91" s="113">
        <v>120134</v>
      </c>
      <c r="D91" s="114" t="s">
        <v>399</v>
      </c>
      <c r="E91" s="114" t="s">
        <v>347</v>
      </c>
      <c r="F91" s="114" t="s">
        <v>400</v>
      </c>
      <c r="G91" s="115">
        <v>42614</v>
      </c>
      <c r="H91" s="115">
        <v>44227</v>
      </c>
      <c r="I91" s="113" t="s">
        <v>141</v>
      </c>
      <c r="J91" s="73" t="s">
        <v>142</v>
      </c>
      <c r="K91" s="73" t="s">
        <v>227</v>
      </c>
      <c r="L91" s="113" t="s">
        <v>144</v>
      </c>
      <c r="M91" s="113"/>
      <c r="N91" s="116">
        <v>4582628.75</v>
      </c>
      <c r="O91" s="116">
        <v>808699.19</v>
      </c>
      <c r="P91" s="116">
        <v>3594218.63</v>
      </c>
      <c r="Q91" s="116">
        <v>0</v>
      </c>
      <c r="R91" s="116">
        <v>774966.35</v>
      </c>
      <c r="S91" s="116">
        <v>9760512.9199999999</v>
      </c>
      <c r="T91" s="113" t="s">
        <v>145</v>
      </c>
      <c r="U91" s="113">
        <v>0</v>
      </c>
      <c r="V91" s="116">
        <v>4960214.4800000004</v>
      </c>
      <c r="W91" s="117">
        <v>311710.25</v>
      </c>
    </row>
    <row r="92" spans="1:23" ht="30" customHeight="1" x14ac:dyDescent="0.25">
      <c r="A92" s="118">
        <v>86</v>
      </c>
      <c r="B92" s="59" t="s">
        <v>336</v>
      </c>
      <c r="C92" s="113">
        <v>120276</v>
      </c>
      <c r="D92" s="114" t="s">
        <v>401</v>
      </c>
      <c r="E92" s="114" t="s">
        <v>294</v>
      </c>
      <c r="F92" s="114" t="s">
        <v>402</v>
      </c>
      <c r="G92" s="115">
        <v>41872</v>
      </c>
      <c r="H92" s="115">
        <v>44316</v>
      </c>
      <c r="I92" s="113" t="s">
        <v>141</v>
      </c>
      <c r="J92" s="73" t="s">
        <v>142</v>
      </c>
      <c r="K92" s="73" t="s">
        <v>143</v>
      </c>
      <c r="L92" s="113" t="s">
        <v>144</v>
      </c>
      <c r="M92" s="113" t="s">
        <v>339</v>
      </c>
      <c r="N92" s="116">
        <v>17066308.719999999</v>
      </c>
      <c r="O92" s="116">
        <v>2610141.3199999998</v>
      </c>
      <c r="P92" s="116">
        <v>401560.21</v>
      </c>
      <c r="Q92" s="116">
        <v>0</v>
      </c>
      <c r="R92" s="116">
        <v>507480.06</v>
      </c>
      <c r="S92" s="116">
        <v>20585490.309999999</v>
      </c>
      <c r="T92" s="113" t="s">
        <v>145</v>
      </c>
      <c r="U92" s="113">
        <v>0</v>
      </c>
      <c r="V92" s="116">
        <v>12069903.390000001</v>
      </c>
      <c r="W92" s="117">
        <v>668693.03</v>
      </c>
    </row>
    <row r="93" spans="1:23" ht="30" customHeight="1" x14ac:dyDescent="0.25">
      <c r="A93" s="118">
        <v>87</v>
      </c>
      <c r="B93" s="59" t="s">
        <v>336</v>
      </c>
      <c r="C93" s="113">
        <v>120278</v>
      </c>
      <c r="D93" s="114" t="s">
        <v>403</v>
      </c>
      <c r="E93" s="114" t="s">
        <v>294</v>
      </c>
      <c r="F93" s="114" t="s">
        <v>404</v>
      </c>
      <c r="G93" s="115">
        <v>42605</v>
      </c>
      <c r="H93" s="115">
        <v>44377</v>
      </c>
      <c r="I93" s="113" t="s">
        <v>141</v>
      </c>
      <c r="J93" s="73" t="s">
        <v>142</v>
      </c>
      <c r="K93" s="73" t="s">
        <v>143</v>
      </c>
      <c r="L93" s="113" t="s">
        <v>144</v>
      </c>
      <c r="M93" s="113" t="s">
        <v>339</v>
      </c>
      <c r="N93" s="116">
        <v>15384360.560000001</v>
      </c>
      <c r="O93" s="116">
        <v>2352902.19</v>
      </c>
      <c r="P93" s="116">
        <v>361984.96</v>
      </c>
      <c r="Q93" s="116">
        <v>0</v>
      </c>
      <c r="R93" s="116">
        <v>4939.4399999999996</v>
      </c>
      <c r="S93" s="116">
        <v>18104187.149999999</v>
      </c>
      <c r="T93" s="113" t="s">
        <v>145</v>
      </c>
      <c r="U93" s="113">
        <v>0</v>
      </c>
      <c r="V93" s="116">
        <v>12717138.92</v>
      </c>
      <c r="W93" s="117">
        <v>220156.95</v>
      </c>
    </row>
    <row r="94" spans="1:23" ht="30" customHeight="1" x14ac:dyDescent="0.25">
      <c r="A94" s="118">
        <v>88</v>
      </c>
      <c r="B94" s="59" t="s">
        <v>405</v>
      </c>
      <c r="C94" s="113">
        <v>120312</v>
      </c>
      <c r="D94" s="114" t="s">
        <v>406</v>
      </c>
      <c r="E94" s="114" t="s">
        <v>328</v>
      </c>
      <c r="F94" s="114" t="s">
        <v>407</v>
      </c>
      <c r="G94" s="115">
        <v>43075</v>
      </c>
      <c r="H94" s="115">
        <v>44561</v>
      </c>
      <c r="I94" s="113" t="s">
        <v>141</v>
      </c>
      <c r="J94" s="73" t="s">
        <v>142</v>
      </c>
      <c r="K94" s="73" t="s">
        <v>408</v>
      </c>
      <c r="L94" s="113" t="s">
        <v>144</v>
      </c>
      <c r="M94" s="113" t="s">
        <v>409</v>
      </c>
      <c r="N94" s="116">
        <v>1925359.03</v>
      </c>
      <c r="O94" s="116">
        <v>294466.65999999997</v>
      </c>
      <c r="P94" s="116">
        <v>45302.58</v>
      </c>
      <c r="Q94" s="116">
        <v>0</v>
      </c>
      <c r="R94" s="116">
        <v>21772.85</v>
      </c>
      <c r="S94" s="116">
        <v>2286901.12</v>
      </c>
      <c r="T94" s="113" t="s">
        <v>145</v>
      </c>
      <c r="U94" s="113">
        <v>0</v>
      </c>
      <c r="V94" s="116">
        <v>1779644.35</v>
      </c>
      <c r="W94" s="117">
        <v>99716.24</v>
      </c>
    </row>
    <row r="95" spans="1:23" ht="30" customHeight="1" x14ac:dyDescent="0.25">
      <c r="A95" s="118">
        <v>89</v>
      </c>
      <c r="B95" s="59" t="s">
        <v>410</v>
      </c>
      <c r="C95" s="113">
        <v>121013</v>
      </c>
      <c r="D95" s="114" t="s">
        <v>411</v>
      </c>
      <c r="E95" s="114" t="s">
        <v>294</v>
      </c>
      <c r="F95" s="114" t="s">
        <v>412</v>
      </c>
      <c r="G95" s="115">
        <v>42278</v>
      </c>
      <c r="H95" s="115">
        <v>44347</v>
      </c>
      <c r="I95" s="113" t="s">
        <v>141</v>
      </c>
      <c r="J95" s="73" t="s">
        <v>142</v>
      </c>
      <c r="K95" s="73" t="s">
        <v>143</v>
      </c>
      <c r="L95" s="113" t="s">
        <v>144</v>
      </c>
      <c r="M95" s="120"/>
      <c r="N95" s="116">
        <v>20751070.969999999</v>
      </c>
      <c r="O95" s="116">
        <v>3173693.17</v>
      </c>
      <c r="P95" s="116">
        <v>488260.52</v>
      </c>
      <c r="Q95" s="116">
        <v>0</v>
      </c>
      <c r="R95" s="116">
        <v>6521636.2400000002</v>
      </c>
      <c r="S95" s="116">
        <v>30934660.899999999</v>
      </c>
      <c r="T95" s="113" t="s">
        <v>145</v>
      </c>
      <c r="U95" s="113">
        <v>0</v>
      </c>
      <c r="V95" s="116">
        <v>6723514.9400000004</v>
      </c>
      <c r="W95" s="117">
        <v>654926.62</v>
      </c>
    </row>
    <row r="96" spans="1:23" ht="30" customHeight="1" x14ac:dyDescent="0.25">
      <c r="A96" s="118">
        <v>90</v>
      </c>
      <c r="B96" s="59" t="s">
        <v>369</v>
      </c>
      <c r="C96" s="113">
        <v>122254</v>
      </c>
      <c r="D96" s="114" t="s">
        <v>413</v>
      </c>
      <c r="E96" s="114" t="s">
        <v>414</v>
      </c>
      <c r="F96" s="114" t="s">
        <v>415</v>
      </c>
      <c r="G96" s="115">
        <v>42353</v>
      </c>
      <c r="H96" s="115">
        <v>44377</v>
      </c>
      <c r="I96" s="113" t="s">
        <v>141</v>
      </c>
      <c r="J96" s="73" t="s">
        <v>142</v>
      </c>
      <c r="K96" s="73" t="s">
        <v>223</v>
      </c>
      <c r="L96" s="113" t="s">
        <v>144</v>
      </c>
      <c r="M96" s="113"/>
      <c r="N96" s="116">
        <v>14887813</v>
      </c>
      <c r="O96" s="116">
        <v>2276959.63</v>
      </c>
      <c r="P96" s="116">
        <v>350301.49</v>
      </c>
      <c r="Q96" s="116">
        <v>0</v>
      </c>
      <c r="R96" s="116">
        <v>729351</v>
      </c>
      <c r="S96" s="116">
        <v>18244425.120000001</v>
      </c>
      <c r="T96" s="113" t="s">
        <v>145</v>
      </c>
      <c r="U96" s="113">
        <v>0</v>
      </c>
      <c r="V96" s="116">
        <v>6640660.71</v>
      </c>
      <c r="W96" s="117">
        <v>151.61000000000001</v>
      </c>
    </row>
    <row r="97" spans="1:23" ht="30" customHeight="1" x14ac:dyDescent="0.25">
      <c r="A97" s="118">
        <v>91</v>
      </c>
      <c r="B97" s="59" t="s">
        <v>416</v>
      </c>
      <c r="C97" s="113">
        <v>121312</v>
      </c>
      <c r="D97" s="114" t="s">
        <v>417</v>
      </c>
      <c r="E97" s="114" t="s">
        <v>249</v>
      </c>
      <c r="F97" s="114" t="s">
        <v>418</v>
      </c>
      <c r="G97" s="115">
        <v>43077</v>
      </c>
      <c r="H97" s="115">
        <v>44286</v>
      </c>
      <c r="I97" s="113" t="s">
        <v>141</v>
      </c>
      <c r="J97" s="73" t="s">
        <v>142</v>
      </c>
      <c r="K97" s="73" t="s">
        <v>223</v>
      </c>
      <c r="L97" s="113" t="s">
        <v>144</v>
      </c>
      <c r="M97" s="113"/>
      <c r="N97" s="116">
        <v>4785900</v>
      </c>
      <c r="O97" s="116">
        <v>1914360</v>
      </c>
      <c r="P97" s="116">
        <v>136740</v>
      </c>
      <c r="Q97" s="116">
        <v>0</v>
      </c>
      <c r="R97" s="116">
        <v>5454725.3799999999</v>
      </c>
      <c r="S97" s="116">
        <v>12291725.380000001</v>
      </c>
      <c r="T97" s="113" t="s">
        <v>145</v>
      </c>
      <c r="U97" s="113">
        <v>0</v>
      </c>
      <c r="V97" s="116">
        <v>2182714</v>
      </c>
      <c r="W97" s="117">
        <v>52645.599999999999</v>
      </c>
    </row>
    <row r="98" spans="1:23" ht="30" customHeight="1" x14ac:dyDescent="0.25">
      <c r="A98" s="118">
        <v>92</v>
      </c>
      <c r="B98" s="59" t="s">
        <v>419</v>
      </c>
      <c r="C98" s="113">
        <v>119105</v>
      </c>
      <c r="D98" s="114" t="s">
        <v>420</v>
      </c>
      <c r="E98" s="114" t="s">
        <v>294</v>
      </c>
      <c r="F98" s="114" t="s">
        <v>421</v>
      </c>
      <c r="G98" s="115">
        <v>42543</v>
      </c>
      <c r="H98" s="115">
        <v>44651</v>
      </c>
      <c r="I98" s="113" t="s">
        <v>141</v>
      </c>
      <c r="J98" s="73" t="s">
        <v>142</v>
      </c>
      <c r="K98" s="73" t="s">
        <v>143</v>
      </c>
      <c r="L98" s="113" t="s">
        <v>144</v>
      </c>
      <c r="M98" s="113"/>
      <c r="N98" s="116">
        <v>46053374.200000003</v>
      </c>
      <c r="O98" s="116">
        <v>7043457.2599999998</v>
      </c>
      <c r="P98" s="116">
        <v>1083608.79</v>
      </c>
      <c r="Q98" s="116">
        <v>0</v>
      </c>
      <c r="R98" s="116">
        <v>4642883.01</v>
      </c>
      <c r="S98" s="116">
        <v>58823323.259999998</v>
      </c>
      <c r="T98" s="113" t="s">
        <v>145</v>
      </c>
      <c r="U98" s="113">
        <v>0</v>
      </c>
      <c r="V98" s="116">
        <v>16848969.5</v>
      </c>
      <c r="W98" s="117">
        <v>90975.13</v>
      </c>
    </row>
    <row r="99" spans="1:23" ht="30" customHeight="1" x14ac:dyDescent="0.25">
      <c r="A99" s="118">
        <v>93</v>
      </c>
      <c r="B99" s="59" t="s">
        <v>345</v>
      </c>
      <c r="C99" s="113">
        <v>123122</v>
      </c>
      <c r="D99" s="114" t="s">
        <v>422</v>
      </c>
      <c r="E99" s="114" t="s">
        <v>352</v>
      </c>
      <c r="F99" s="114" t="s">
        <v>423</v>
      </c>
      <c r="G99" s="115">
        <v>42292</v>
      </c>
      <c r="H99" s="115">
        <v>44804</v>
      </c>
      <c r="I99" s="113" t="s">
        <v>141</v>
      </c>
      <c r="J99" s="73" t="s">
        <v>142</v>
      </c>
      <c r="K99" s="73" t="s">
        <v>162</v>
      </c>
      <c r="L99" s="113" t="s">
        <v>144</v>
      </c>
      <c r="M99" s="113"/>
      <c r="N99" s="116">
        <v>16224604.73</v>
      </c>
      <c r="O99" s="116">
        <v>2481410.11</v>
      </c>
      <c r="P99" s="116">
        <v>381755.42</v>
      </c>
      <c r="Q99" s="116">
        <v>0</v>
      </c>
      <c r="R99" s="116">
        <v>102903.96</v>
      </c>
      <c r="S99" s="116">
        <v>19190674.219999999</v>
      </c>
      <c r="T99" s="113" t="s">
        <v>145</v>
      </c>
      <c r="U99" s="113">
        <v>0</v>
      </c>
      <c r="V99" s="116">
        <v>2210778.94</v>
      </c>
      <c r="W99" s="117">
        <v>16995.47</v>
      </c>
    </row>
    <row r="100" spans="1:23" ht="30" customHeight="1" x14ac:dyDescent="0.25">
      <c r="A100" s="118">
        <v>94</v>
      </c>
      <c r="B100" s="59" t="s">
        <v>405</v>
      </c>
      <c r="C100" s="113">
        <v>124367</v>
      </c>
      <c r="D100" s="114" t="s">
        <v>424</v>
      </c>
      <c r="E100" s="114" t="s">
        <v>425</v>
      </c>
      <c r="F100" s="114" t="s">
        <v>426</v>
      </c>
      <c r="G100" s="115">
        <v>43313</v>
      </c>
      <c r="H100" s="115">
        <v>44286</v>
      </c>
      <c r="I100" s="113" t="s">
        <v>141</v>
      </c>
      <c r="J100" s="73" t="s">
        <v>142</v>
      </c>
      <c r="K100" s="73" t="s">
        <v>227</v>
      </c>
      <c r="L100" s="113" t="s">
        <v>144</v>
      </c>
      <c r="M100" s="113" t="s">
        <v>409</v>
      </c>
      <c r="N100" s="116">
        <v>5366864.54</v>
      </c>
      <c r="O100" s="116">
        <v>820814.57</v>
      </c>
      <c r="P100" s="116">
        <v>126279.17</v>
      </c>
      <c r="Q100" s="116">
        <v>0</v>
      </c>
      <c r="R100" s="116">
        <v>51955.4</v>
      </c>
      <c r="S100" s="116">
        <v>6365913.6799999997</v>
      </c>
      <c r="T100" s="113" t="s">
        <v>145</v>
      </c>
      <c r="U100" s="113">
        <v>0</v>
      </c>
      <c r="V100" s="116">
        <v>4497411.53</v>
      </c>
      <c r="W100" s="117">
        <v>597910.01</v>
      </c>
    </row>
    <row r="101" spans="1:23" ht="30" customHeight="1" x14ac:dyDescent="0.25">
      <c r="A101" s="118">
        <v>95</v>
      </c>
      <c r="B101" s="59" t="s">
        <v>405</v>
      </c>
      <c r="C101" s="113">
        <v>123953</v>
      </c>
      <c r="D101" s="114" t="s">
        <v>427</v>
      </c>
      <c r="E101" s="114" t="s">
        <v>328</v>
      </c>
      <c r="F101" s="114" t="s">
        <v>428</v>
      </c>
      <c r="G101" s="115">
        <v>43040</v>
      </c>
      <c r="H101" s="115">
        <v>44561</v>
      </c>
      <c r="I101" s="113" t="s">
        <v>141</v>
      </c>
      <c r="J101" s="73" t="s">
        <v>142</v>
      </c>
      <c r="K101" s="73" t="s">
        <v>162</v>
      </c>
      <c r="L101" s="113" t="s">
        <v>144</v>
      </c>
      <c r="M101" s="113" t="s">
        <v>409</v>
      </c>
      <c r="N101" s="116">
        <v>2136644.16</v>
      </c>
      <c r="O101" s="116">
        <v>326780.84000000003</v>
      </c>
      <c r="P101" s="116">
        <v>50273.99</v>
      </c>
      <c r="Q101" s="116">
        <v>0</v>
      </c>
      <c r="R101" s="116">
        <v>156247</v>
      </c>
      <c r="S101" s="116">
        <v>2669945.9900000002</v>
      </c>
      <c r="T101" s="113" t="s">
        <v>145</v>
      </c>
      <c r="U101" s="113">
        <v>0</v>
      </c>
      <c r="V101" s="116">
        <v>306477.83</v>
      </c>
      <c r="W101" s="117">
        <v>8637.7900000000009</v>
      </c>
    </row>
    <row r="102" spans="1:23" ht="30" customHeight="1" x14ac:dyDescent="0.25">
      <c r="A102" s="118">
        <v>96</v>
      </c>
      <c r="B102" s="59" t="s">
        <v>419</v>
      </c>
      <c r="C102" s="113">
        <v>123568</v>
      </c>
      <c r="D102" s="114" t="s">
        <v>429</v>
      </c>
      <c r="E102" s="114" t="s">
        <v>294</v>
      </c>
      <c r="F102" s="114" t="s">
        <v>430</v>
      </c>
      <c r="G102" s="115">
        <v>42039</v>
      </c>
      <c r="H102" s="115">
        <v>44561</v>
      </c>
      <c r="I102" s="113" t="s">
        <v>141</v>
      </c>
      <c r="J102" s="73" t="s">
        <v>142</v>
      </c>
      <c r="K102" s="73" t="s">
        <v>143</v>
      </c>
      <c r="L102" s="113" t="s">
        <v>144</v>
      </c>
      <c r="M102" s="113"/>
      <c r="N102" s="116">
        <v>17775463.940000001</v>
      </c>
      <c r="O102" s="116">
        <v>2718600.35</v>
      </c>
      <c r="P102" s="116">
        <v>418246.23</v>
      </c>
      <c r="Q102" s="116">
        <v>0</v>
      </c>
      <c r="R102" s="116">
        <v>162035.59</v>
      </c>
      <c r="S102" s="116">
        <v>21074346.109999999</v>
      </c>
      <c r="T102" s="113" t="s">
        <v>145</v>
      </c>
      <c r="U102" s="113">
        <v>0</v>
      </c>
      <c r="V102" s="116">
        <v>12449353.609999999</v>
      </c>
      <c r="W102" s="117">
        <v>46992.05</v>
      </c>
    </row>
    <row r="103" spans="1:23" ht="30" customHeight="1" x14ac:dyDescent="0.25">
      <c r="A103" s="118">
        <v>97</v>
      </c>
      <c r="B103" s="59" t="s">
        <v>419</v>
      </c>
      <c r="C103" s="113">
        <v>121969</v>
      </c>
      <c r="D103" s="114" t="s">
        <v>431</v>
      </c>
      <c r="E103" s="114" t="s">
        <v>294</v>
      </c>
      <c r="F103" s="114" t="s">
        <v>432</v>
      </c>
      <c r="G103" s="115">
        <v>42461</v>
      </c>
      <c r="H103" s="115">
        <v>44469</v>
      </c>
      <c r="I103" s="113" t="s">
        <v>141</v>
      </c>
      <c r="J103" s="73" t="s">
        <v>142</v>
      </c>
      <c r="K103" s="73" t="s">
        <v>143</v>
      </c>
      <c r="L103" s="113" t="s">
        <v>144</v>
      </c>
      <c r="M103" s="113"/>
      <c r="N103" s="116">
        <v>26730944.140000001</v>
      </c>
      <c r="O103" s="116">
        <v>4088262</v>
      </c>
      <c r="P103" s="116">
        <v>628963.4</v>
      </c>
      <c r="Q103" s="116">
        <v>0</v>
      </c>
      <c r="R103" s="116">
        <v>10965730.83</v>
      </c>
      <c r="S103" s="116">
        <v>42413900.369999997</v>
      </c>
      <c r="T103" s="113" t="s">
        <v>145</v>
      </c>
      <c r="U103" s="113">
        <v>0</v>
      </c>
      <c r="V103" s="116">
        <v>715111.39</v>
      </c>
      <c r="W103" s="117">
        <v>109369.94</v>
      </c>
    </row>
    <row r="104" spans="1:23" ht="30" customHeight="1" x14ac:dyDescent="0.25">
      <c r="A104" s="118">
        <v>98</v>
      </c>
      <c r="B104" s="59" t="s">
        <v>433</v>
      </c>
      <c r="C104" s="113">
        <v>125086</v>
      </c>
      <c r="D104" s="114" t="s">
        <v>434</v>
      </c>
      <c r="E104" s="114" t="s">
        <v>347</v>
      </c>
      <c r="F104" s="114" t="s">
        <v>435</v>
      </c>
      <c r="G104" s="115">
        <v>43221</v>
      </c>
      <c r="H104" s="115">
        <v>44408</v>
      </c>
      <c r="I104" s="113" t="s">
        <v>141</v>
      </c>
      <c r="J104" s="73" t="s">
        <v>142</v>
      </c>
      <c r="K104" s="73" t="s">
        <v>227</v>
      </c>
      <c r="L104" s="113" t="s">
        <v>144</v>
      </c>
      <c r="M104" s="113"/>
      <c r="N104" s="116">
        <v>7042219.7699999996</v>
      </c>
      <c r="O104" s="116">
        <v>2816887.89</v>
      </c>
      <c r="P104" s="116">
        <v>201206.29</v>
      </c>
      <c r="Q104" s="116">
        <v>0</v>
      </c>
      <c r="R104" s="116">
        <v>0</v>
      </c>
      <c r="S104" s="116">
        <v>10060313.949999999</v>
      </c>
      <c r="T104" s="113" t="s">
        <v>145</v>
      </c>
      <c r="U104" s="113">
        <v>0</v>
      </c>
      <c r="V104" s="116">
        <v>3593801.5</v>
      </c>
      <c r="W104" s="117">
        <v>0</v>
      </c>
    </row>
    <row r="105" spans="1:23" ht="30" customHeight="1" x14ac:dyDescent="0.25">
      <c r="A105" s="118">
        <v>99</v>
      </c>
      <c r="B105" s="59" t="s">
        <v>436</v>
      </c>
      <c r="C105" s="113">
        <v>124588</v>
      </c>
      <c r="D105" s="114" t="s">
        <v>437</v>
      </c>
      <c r="E105" s="114" t="s">
        <v>110</v>
      </c>
      <c r="F105" s="114" t="s">
        <v>437</v>
      </c>
      <c r="G105" s="115">
        <v>43070</v>
      </c>
      <c r="H105" s="115">
        <v>43951</v>
      </c>
      <c r="I105" s="113" t="s">
        <v>141</v>
      </c>
      <c r="J105" s="73" t="s">
        <v>142</v>
      </c>
      <c r="K105" s="73" t="s">
        <v>438</v>
      </c>
      <c r="L105" s="113" t="s">
        <v>144</v>
      </c>
      <c r="M105" s="113" t="s">
        <v>439</v>
      </c>
      <c r="N105" s="116">
        <v>1042926.27</v>
      </c>
      <c r="O105" s="116">
        <v>159506.35</v>
      </c>
      <c r="P105" s="116">
        <v>24539.45</v>
      </c>
      <c r="Q105" s="116">
        <v>0</v>
      </c>
      <c r="R105" s="116">
        <v>31059</v>
      </c>
      <c r="S105" s="116">
        <v>1258031.07</v>
      </c>
      <c r="T105" s="113" t="s">
        <v>151</v>
      </c>
      <c r="U105" s="113">
        <v>0</v>
      </c>
      <c r="V105" s="116">
        <v>976222.13</v>
      </c>
      <c r="W105" s="117">
        <v>81891.62</v>
      </c>
    </row>
    <row r="106" spans="1:23" ht="30" customHeight="1" x14ac:dyDescent="0.25">
      <c r="A106" s="118">
        <v>100</v>
      </c>
      <c r="B106" s="59" t="s">
        <v>365</v>
      </c>
      <c r="C106" s="113">
        <v>126791</v>
      </c>
      <c r="D106" s="114" t="s">
        <v>440</v>
      </c>
      <c r="E106" s="114" t="s">
        <v>441</v>
      </c>
      <c r="F106" s="114" t="s">
        <v>442</v>
      </c>
      <c r="G106" s="115">
        <v>43282</v>
      </c>
      <c r="H106" s="115">
        <v>44440</v>
      </c>
      <c r="I106" s="113" t="s">
        <v>141</v>
      </c>
      <c r="J106" s="73" t="s">
        <v>142</v>
      </c>
      <c r="K106" s="73" t="s">
        <v>319</v>
      </c>
      <c r="L106" s="113" t="s">
        <v>144</v>
      </c>
      <c r="M106" s="113"/>
      <c r="N106" s="116">
        <v>18092893.359999999</v>
      </c>
      <c r="O106" s="116">
        <v>2767157.35</v>
      </c>
      <c r="P106" s="116">
        <v>425706.17</v>
      </c>
      <c r="Q106" s="116">
        <v>0</v>
      </c>
      <c r="R106" s="116">
        <v>1211911.2</v>
      </c>
      <c r="S106" s="116">
        <v>22497668.079999998</v>
      </c>
      <c r="T106" s="113" t="s">
        <v>145</v>
      </c>
      <c r="U106" s="113">
        <v>0</v>
      </c>
      <c r="V106" s="116">
        <v>418602.41</v>
      </c>
      <c r="W106" s="117">
        <v>64021.55</v>
      </c>
    </row>
    <row r="107" spans="1:23" ht="30" customHeight="1" x14ac:dyDescent="0.25">
      <c r="A107" s="118">
        <v>101</v>
      </c>
      <c r="B107" s="59" t="s">
        <v>436</v>
      </c>
      <c r="C107" s="113">
        <v>126198</v>
      </c>
      <c r="D107" s="114" t="s">
        <v>443</v>
      </c>
      <c r="E107" s="114" t="s">
        <v>110</v>
      </c>
      <c r="F107" s="114" t="s">
        <v>443</v>
      </c>
      <c r="G107" s="115">
        <v>43221</v>
      </c>
      <c r="H107" s="115">
        <v>44408</v>
      </c>
      <c r="I107" s="113" t="s">
        <v>141</v>
      </c>
      <c r="J107" s="73" t="s">
        <v>142</v>
      </c>
      <c r="K107" s="73" t="s">
        <v>438</v>
      </c>
      <c r="L107" s="113" t="s">
        <v>144</v>
      </c>
      <c r="M107" s="113" t="s">
        <v>439</v>
      </c>
      <c r="N107" s="116">
        <v>4589601.29</v>
      </c>
      <c r="O107" s="116">
        <v>701939.01</v>
      </c>
      <c r="P107" s="116">
        <v>107990.62</v>
      </c>
      <c r="Q107" s="116">
        <v>0</v>
      </c>
      <c r="R107" s="116">
        <v>162189.04</v>
      </c>
      <c r="S107" s="116">
        <v>5561719.96</v>
      </c>
      <c r="T107" s="113" t="s">
        <v>145</v>
      </c>
      <c r="U107" s="113">
        <v>0</v>
      </c>
      <c r="V107" s="116">
        <v>2139087.06</v>
      </c>
      <c r="W107" s="117">
        <v>8640.82</v>
      </c>
    </row>
    <row r="108" spans="1:23" ht="30" customHeight="1" x14ac:dyDescent="0.25">
      <c r="A108" s="118">
        <v>102</v>
      </c>
      <c r="B108" s="59" t="s">
        <v>336</v>
      </c>
      <c r="C108" s="113">
        <v>120285</v>
      </c>
      <c r="D108" s="114" t="s">
        <v>444</v>
      </c>
      <c r="E108" s="114" t="s">
        <v>328</v>
      </c>
      <c r="F108" s="114" t="s">
        <v>445</v>
      </c>
      <c r="G108" s="115">
        <v>43070</v>
      </c>
      <c r="H108" s="115">
        <v>44895</v>
      </c>
      <c r="I108" s="113" t="s">
        <v>141</v>
      </c>
      <c r="J108" s="73" t="s">
        <v>142</v>
      </c>
      <c r="K108" s="73" t="s">
        <v>330</v>
      </c>
      <c r="L108" s="113" t="s">
        <v>144</v>
      </c>
      <c r="M108" s="113" t="s">
        <v>339</v>
      </c>
      <c r="N108" s="116">
        <v>8494145.5500000007</v>
      </c>
      <c r="O108" s="116">
        <v>1299104.6200000001</v>
      </c>
      <c r="P108" s="116">
        <v>199862.24</v>
      </c>
      <c r="Q108" s="116">
        <v>0</v>
      </c>
      <c r="R108" s="116">
        <v>30672.25</v>
      </c>
      <c r="S108" s="116">
        <v>10023784.66</v>
      </c>
      <c r="T108" s="113" t="s">
        <v>145</v>
      </c>
      <c r="U108" s="113">
        <v>0</v>
      </c>
      <c r="V108" s="116">
        <v>90638.97</v>
      </c>
      <c r="W108" s="117">
        <v>9430.2000000000007</v>
      </c>
    </row>
    <row r="109" spans="1:23" ht="30" customHeight="1" x14ac:dyDescent="0.25">
      <c r="A109" s="118">
        <v>103</v>
      </c>
      <c r="B109" s="59" t="s">
        <v>436</v>
      </c>
      <c r="C109" s="113">
        <v>126458</v>
      </c>
      <c r="D109" s="114" t="s">
        <v>446</v>
      </c>
      <c r="E109" s="114" t="s">
        <v>110</v>
      </c>
      <c r="F109" s="114" t="s">
        <v>447</v>
      </c>
      <c r="G109" s="115">
        <v>43191</v>
      </c>
      <c r="H109" s="115">
        <v>44500</v>
      </c>
      <c r="I109" s="113" t="s">
        <v>141</v>
      </c>
      <c r="J109" s="73" t="s">
        <v>142</v>
      </c>
      <c r="K109" s="73" t="s">
        <v>438</v>
      </c>
      <c r="L109" s="113" t="s">
        <v>144</v>
      </c>
      <c r="M109" s="113" t="s">
        <v>439</v>
      </c>
      <c r="N109" s="116">
        <v>585410.37</v>
      </c>
      <c r="O109" s="116">
        <v>89569.88</v>
      </c>
      <c r="P109" s="116">
        <v>394367.61</v>
      </c>
      <c r="Q109" s="116">
        <v>0</v>
      </c>
      <c r="R109" s="116">
        <v>25228</v>
      </c>
      <c r="S109" s="116">
        <v>1094575.8600000001</v>
      </c>
      <c r="T109" s="113" t="s">
        <v>145</v>
      </c>
      <c r="U109" s="113">
        <v>0</v>
      </c>
      <c r="V109" s="116">
        <v>332463.64</v>
      </c>
      <c r="W109" s="117">
        <v>1784.88</v>
      </c>
    </row>
    <row r="110" spans="1:23" ht="30" customHeight="1" x14ac:dyDescent="0.25">
      <c r="A110" s="118">
        <v>104</v>
      </c>
      <c r="B110" s="59" t="s">
        <v>436</v>
      </c>
      <c r="C110" s="113">
        <v>126193</v>
      </c>
      <c r="D110" s="114" t="s">
        <v>448</v>
      </c>
      <c r="E110" s="114" t="s">
        <v>110</v>
      </c>
      <c r="F110" s="114" t="s">
        <v>449</v>
      </c>
      <c r="G110" s="115">
        <v>43191</v>
      </c>
      <c r="H110" s="115">
        <v>44439</v>
      </c>
      <c r="I110" s="113" t="s">
        <v>141</v>
      </c>
      <c r="J110" s="73" t="s">
        <v>142</v>
      </c>
      <c r="K110" s="73" t="s">
        <v>438</v>
      </c>
      <c r="L110" s="113" t="s">
        <v>144</v>
      </c>
      <c r="M110" s="113" t="s">
        <v>439</v>
      </c>
      <c r="N110" s="116">
        <v>2669576.81</v>
      </c>
      <c r="O110" s="116">
        <v>408288.23</v>
      </c>
      <c r="P110" s="116">
        <v>62813.55</v>
      </c>
      <c r="Q110" s="116">
        <v>0</v>
      </c>
      <c r="R110" s="116">
        <v>437122.91</v>
      </c>
      <c r="S110" s="116">
        <v>3577801.5</v>
      </c>
      <c r="T110" s="113" t="s">
        <v>145</v>
      </c>
      <c r="U110" s="113">
        <v>0</v>
      </c>
      <c r="V110" s="116">
        <v>1958392.9</v>
      </c>
      <c r="W110" s="117">
        <v>8263.06</v>
      </c>
    </row>
    <row r="111" spans="1:23" ht="30" customHeight="1" x14ac:dyDescent="0.25">
      <c r="A111" s="118">
        <v>105</v>
      </c>
      <c r="B111" s="59" t="s">
        <v>450</v>
      </c>
      <c r="C111" s="113">
        <v>129868</v>
      </c>
      <c r="D111" s="114" t="s">
        <v>451</v>
      </c>
      <c r="E111" s="114" t="s">
        <v>452</v>
      </c>
      <c r="F111" s="114" t="s">
        <v>453</v>
      </c>
      <c r="G111" s="115">
        <v>43537</v>
      </c>
      <c r="H111" s="115">
        <v>44439</v>
      </c>
      <c r="I111" s="113" t="s">
        <v>141</v>
      </c>
      <c r="J111" s="73" t="s">
        <v>142</v>
      </c>
      <c r="K111" s="73" t="s">
        <v>227</v>
      </c>
      <c r="L111" s="113" t="s">
        <v>144</v>
      </c>
      <c r="M111" s="113"/>
      <c r="N111" s="116">
        <v>3233970.02</v>
      </c>
      <c r="O111" s="116">
        <v>1293588</v>
      </c>
      <c r="P111" s="116">
        <v>92399.15</v>
      </c>
      <c r="Q111" s="116">
        <v>0</v>
      </c>
      <c r="R111" s="116">
        <v>285017.34999999998</v>
      </c>
      <c r="S111" s="116">
        <v>4904974.5199999996</v>
      </c>
      <c r="T111" s="113" t="s">
        <v>145</v>
      </c>
      <c r="U111" s="113">
        <v>0</v>
      </c>
      <c r="V111" s="116">
        <v>105910</v>
      </c>
      <c r="W111" s="117">
        <v>42364</v>
      </c>
    </row>
    <row r="112" spans="1:23" ht="30" customHeight="1" x14ac:dyDescent="0.25">
      <c r="A112" s="118">
        <v>106</v>
      </c>
      <c r="B112" s="59" t="s">
        <v>450</v>
      </c>
      <c r="C112" s="113">
        <v>129870</v>
      </c>
      <c r="D112" s="114" t="s">
        <v>454</v>
      </c>
      <c r="E112" s="114" t="s">
        <v>452</v>
      </c>
      <c r="F112" s="114" t="s">
        <v>455</v>
      </c>
      <c r="G112" s="115">
        <v>43537</v>
      </c>
      <c r="H112" s="115">
        <v>44439</v>
      </c>
      <c r="I112" s="113" t="s">
        <v>141</v>
      </c>
      <c r="J112" s="73" t="s">
        <v>142</v>
      </c>
      <c r="K112" s="73" t="s">
        <v>227</v>
      </c>
      <c r="L112" s="113" t="s">
        <v>144</v>
      </c>
      <c r="M112" s="113"/>
      <c r="N112" s="116">
        <v>3193971.57</v>
      </c>
      <c r="O112" s="116">
        <v>1277588.6200000001</v>
      </c>
      <c r="P112" s="116">
        <v>91256.33</v>
      </c>
      <c r="Q112" s="116">
        <v>0</v>
      </c>
      <c r="R112" s="116">
        <v>86870</v>
      </c>
      <c r="S112" s="116">
        <v>4649686.5199999996</v>
      </c>
      <c r="T112" s="113" t="s">
        <v>145</v>
      </c>
      <c r="U112" s="113">
        <v>0</v>
      </c>
      <c r="V112" s="116">
        <v>121774.8</v>
      </c>
      <c r="W112" s="117">
        <v>48709.919999999998</v>
      </c>
    </row>
    <row r="113" spans="1:23" ht="30" customHeight="1" x14ac:dyDescent="0.25">
      <c r="A113" s="118">
        <v>107</v>
      </c>
      <c r="B113" s="59" t="s">
        <v>331</v>
      </c>
      <c r="C113" s="113">
        <v>119923</v>
      </c>
      <c r="D113" s="114" t="s">
        <v>456</v>
      </c>
      <c r="E113" s="114" t="s">
        <v>457</v>
      </c>
      <c r="F113" s="114" t="s">
        <v>458</v>
      </c>
      <c r="G113" s="115">
        <v>42217</v>
      </c>
      <c r="H113" s="115">
        <v>45016</v>
      </c>
      <c r="I113" s="113" t="s">
        <v>141</v>
      </c>
      <c r="J113" s="73" t="s">
        <v>142</v>
      </c>
      <c r="K113" s="73" t="s">
        <v>459</v>
      </c>
      <c r="L113" s="113" t="s">
        <v>144</v>
      </c>
      <c r="M113" s="113">
        <v>50</v>
      </c>
      <c r="N113" s="116">
        <v>10393266.029999999</v>
      </c>
      <c r="O113" s="116">
        <v>1834105.76</v>
      </c>
      <c r="P113" s="116">
        <v>0</v>
      </c>
      <c r="Q113" s="116">
        <v>0</v>
      </c>
      <c r="R113" s="116">
        <v>126556.54</v>
      </c>
      <c r="S113" s="116">
        <v>12353928.33</v>
      </c>
      <c r="T113" s="113" t="s">
        <v>145</v>
      </c>
      <c r="U113" s="113">
        <v>0</v>
      </c>
      <c r="V113" s="116">
        <v>206369.2</v>
      </c>
      <c r="W113" s="117">
        <v>36418.1</v>
      </c>
    </row>
    <row r="114" spans="1:23" ht="30" customHeight="1" x14ac:dyDescent="0.25">
      <c r="A114" s="118">
        <v>108</v>
      </c>
      <c r="B114" s="59" t="s">
        <v>419</v>
      </c>
      <c r="C114" s="113">
        <v>122688</v>
      </c>
      <c r="D114" s="114" t="s">
        <v>460</v>
      </c>
      <c r="E114" s="114" t="s">
        <v>294</v>
      </c>
      <c r="F114" s="114" t="s">
        <v>461</v>
      </c>
      <c r="G114" s="115">
        <v>41944</v>
      </c>
      <c r="H114" s="115">
        <v>45169</v>
      </c>
      <c r="I114" s="113" t="s">
        <v>141</v>
      </c>
      <c r="J114" s="73" t="s">
        <v>142</v>
      </c>
      <c r="K114" s="73" t="s">
        <v>143</v>
      </c>
      <c r="L114" s="113" t="s">
        <v>144</v>
      </c>
      <c r="M114" s="113"/>
      <c r="N114" s="116">
        <v>42382315.75</v>
      </c>
      <c r="O114" s="116">
        <v>6482001.2699999996</v>
      </c>
      <c r="P114" s="116">
        <v>997230.92</v>
      </c>
      <c r="Q114" s="116">
        <v>0</v>
      </c>
      <c r="R114" s="116">
        <v>553596.1</v>
      </c>
      <c r="S114" s="116">
        <v>50415144.039999999</v>
      </c>
      <c r="T114" s="113" t="s">
        <v>145</v>
      </c>
      <c r="U114" s="113">
        <v>0</v>
      </c>
      <c r="V114" s="116">
        <v>242294.93</v>
      </c>
      <c r="W114" s="117">
        <v>37056.879999999997</v>
      </c>
    </row>
    <row r="115" spans="1:23" ht="30" customHeight="1" x14ac:dyDescent="0.25">
      <c r="A115" s="118">
        <v>109</v>
      </c>
      <c r="B115" s="59" t="s">
        <v>405</v>
      </c>
      <c r="C115" s="113">
        <v>124702</v>
      </c>
      <c r="D115" s="114" t="s">
        <v>462</v>
      </c>
      <c r="E115" s="114" t="s">
        <v>463</v>
      </c>
      <c r="F115" s="114" t="s">
        <v>464</v>
      </c>
      <c r="G115" s="115">
        <v>43252</v>
      </c>
      <c r="H115" s="115">
        <v>44804</v>
      </c>
      <c r="I115" s="113" t="s">
        <v>141</v>
      </c>
      <c r="J115" s="73" t="s">
        <v>142</v>
      </c>
      <c r="K115" s="73" t="s">
        <v>465</v>
      </c>
      <c r="L115" s="113" t="s">
        <v>144</v>
      </c>
      <c r="M115" s="113" t="s">
        <v>409</v>
      </c>
      <c r="N115" s="116">
        <v>2993335.72</v>
      </c>
      <c r="O115" s="116">
        <v>457804.28</v>
      </c>
      <c r="P115" s="116">
        <v>70431.429999999993</v>
      </c>
      <c r="Q115" s="116">
        <v>0</v>
      </c>
      <c r="R115" s="116">
        <v>0</v>
      </c>
      <c r="S115" s="116">
        <v>3521571.43</v>
      </c>
      <c r="T115" s="113" t="s">
        <v>145</v>
      </c>
      <c r="U115" s="113">
        <v>0</v>
      </c>
      <c r="V115" s="116">
        <v>151094.1</v>
      </c>
      <c r="W115" s="117">
        <v>23108.51</v>
      </c>
    </row>
    <row r="116" spans="1:23" ht="30" customHeight="1" x14ac:dyDescent="0.25">
      <c r="A116" s="118">
        <v>110</v>
      </c>
      <c r="B116" s="59" t="s">
        <v>410</v>
      </c>
      <c r="C116" s="113">
        <v>124372</v>
      </c>
      <c r="D116" s="114" t="s">
        <v>466</v>
      </c>
      <c r="E116" s="114" t="s">
        <v>110</v>
      </c>
      <c r="F116" s="114" t="s">
        <v>467</v>
      </c>
      <c r="G116" s="115">
        <v>42064</v>
      </c>
      <c r="H116" s="115">
        <v>44530</v>
      </c>
      <c r="I116" s="113" t="s">
        <v>141</v>
      </c>
      <c r="J116" s="73" t="s">
        <v>142</v>
      </c>
      <c r="K116" s="73" t="s">
        <v>438</v>
      </c>
      <c r="L116" s="113" t="s">
        <v>144</v>
      </c>
      <c r="M116" s="113" t="s">
        <v>409</v>
      </c>
      <c r="N116" s="116">
        <v>6585190.4299999997</v>
      </c>
      <c r="O116" s="116">
        <v>1007146.78</v>
      </c>
      <c r="P116" s="116">
        <v>154945.69</v>
      </c>
      <c r="Q116" s="116">
        <v>0</v>
      </c>
      <c r="R116" s="116">
        <v>1190</v>
      </c>
      <c r="S116" s="116">
        <v>7748472.9000000004</v>
      </c>
      <c r="T116" s="113" t="s">
        <v>145</v>
      </c>
      <c r="U116" s="113">
        <v>0</v>
      </c>
      <c r="V116" s="116">
        <v>18610.2</v>
      </c>
      <c r="W116" s="117">
        <v>2846.26</v>
      </c>
    </row>
    <row r="117" spans="1:23" ht="30" customHeight="1" x14ac:dyDescent="0.25">
      <c r="A117" s="118">
        <v>111</v>
      </c>
      <c r="B117" s="59" t="s">
        <v>340</v>
      </c>
      <c r="C117" s="113">
        <v>129158</v>
      </c>
      <c r="D117" s="114" t="s">
        <v>468</v>
      </c>
      <c r="E117" s="114" t="s">
        <v>110</v>
      </c>
      <c r="F117" s="114" t="s">
        <v>469</v>
      </c>
      <c r="G117" s="115">
        <v>43374</v>
      </c>
      <c r="H117" s="115">
        <v>44681</v>
      </c>
      <c r="I117" s="113" t="s">
        <v>141</v>
      </c>
      <c r="J117" s="73" t="s">
        <v>142</v>
      </c>
      <c r="K117" s="73" t="s">
        <v>143</v>
      </c>
      <c r="L117" s="113" t="s">
        <v>144</v>
      </c>
      <c r="M117" s="113" t="s">
        <v>470</v>
      </c>
      <c r="N117" s="116">
        <v>4571992.5</v>
      </c>
      <c r="O117" s="116">
        <v>699245.89</v>
      </c>
      <c r="P117" s="116">
        <v>107576.31</v>
      </c>
      <c r="Q117" s="116">
        <v>0</v>
      </c>
      <c r="R117" s="116">
        <v>182747.59</v>
      </c>
      <c r="S117" s="116">
        <v>5561562.29</v>
      </c>
      <c r="T117" s="113" t="s">
        <v>145</v>
      </c>
      <c r="U117" s="113">
        <v>0</v>
      </c>
      <c r="V117" s="116">
        <v>67146.039999999994</v>
      </c>
      <c r="W117" s="117">
        <v>10269.39</v>
      </c>
    </row>
    <row r="118" spans="1:23" ht="30" customHeight="1" x14ac:dyDescent="0.25">
      <c r="A118" s="118">
        <v>112</v>
      </c>
      <c r="B118" s="59" t="s">
        <v>345</v>
      </c>
      <c r="C118" s="113">
        <v>126113</v>
      </c>
      <c r="D118" s="114" t="s">
        <v>471</v>
      </c>
      <c r="E118" s="114" t="s">
        <v>441</v>
      </c>
      <c r="F118" s="114" t="s">
        <v>472</v>
      </c>
      <c r="G118" s="115" t="s">
        <v>473</v>
      </c>
      <c r="H118" s="115" t="s">
        <v>474</v>
      </c>
      <c r="I118" s="113" t="s">
        <v>141</v>
      </c>
      <c r="J118" s="73" t="s">
        <v>142</v>
      </c>
      <c r="K118" s="73" t="s">
        <v>319</v>
      </c>
      <c r="L118" s="113" t="s">
        <v>144</v>
      </c>
      <c r="M118" s="113" t="s">
        <v>475</v>
      </c>
      <c r="N118" s="116">
        <v>19651148.699999999</v>
      </c>
      <c r="O118" s="116">
        <v>3005469.78</v>
      </c>
      <c r="P118" s="116">
        <v>462379.98</v>
      </c>
      <c r="Q118" s="116">
        <v>0</v>
      </c>
      <c r="R118" s="116">
        <v>25269.65</v>
      </c>
      <c r="S118" s="116">
        <v>23144268.109999999</v>
      </c>
      <c r="T118" s="113" t="s">
        <v>145</v>
      </c>
      <c r="U118" s="113">
        <v>0</v>
      </c>
      <c r="V118" s="116">
        <v>0</v>
      </c>
      <c r="W118" s="117">
        <v>0</v>
      </c>
    </row>
    <row r="119" spans="1:23" ht="30" customHeight="1" x14ac:dyDescent="0.25">
      <c r="A119" s="118">
        <v>113</v>
      </c>
      <c r="B119" s="59" t="s">
        <v>336</v>
      </c>
      <c r="C119" s="113">
        <v>122942</v>
      </c>
      <c r="D119" s="114" t="s">
        <v>476</v>
      </c>
      <c r="E119" s="114" t="s">
        <v>347</v>
      </c>
      <c r="F119" s="114" t="s">
        <v>477</v>
      </c>
      <c r="G119" s="115">
        <v>44106</v>
      </c>
      <c r="H119" s="115">
        <v>44742</v>
      </c>
      <c r="I119" s="113" t="s">
        <v>141</v>
      </c>
      <c r="J119" s="73" t="s">
        <v>142</v>
      </c>
      <c r="K119" s="73" t="s">
        <v>227</v>
      </c>
      <c r="L119" s="113" t="s">
        <v>144</v>
      </c>
      <c r="M119" s="113" t="s">
        <v>339</v>
      </c>
      <c r="N119" s="116">
        <v>7492626.7699999996</v>
      </c>
      <c r="O119" s="116">
        <v>1145931.1399999999</v>
      </c>
      <c r="P119" s="116">
        <v>176297.11</v>
      </c>
      <c r="Q119" s="116">
        <v>0</v>
      </c>
      <c r="R119" s="116">
        <v>0</v>
      </c>
      <c r="S119" s="116">
        <v>8814855.0199999996</v>
      </c>
      <c r="T119" s="113" t="s">
        <v>145</v>
      </c>
      <c r="U119" s="113"/>
      <c r="V119" s="116">
        <v>0</v>
      </c>
      <c r="W119" s="117">
        <v>0</v>
      </c>
    </row>
    <row r="120" spans="1:23" ht="30" customHeight="1" x14ac:dyDescent="0.25">
      <c r="A120" s="118">
        <v>114</v>
      </c>
      <c r="B120" s="59" t="s">
        <v>292</v>
      </c>
      <c r="C120" s="113">
        <v>120686</v>
      </c>
      <c r="D120" s="114" t="s">
        <v>478</v>
      </c>
      <c r="E120" s="114" t="s">
        <v>294</v>
      </c>
      <c r="F120" s="114" t="s">
        <v>479</v>
      </c>
      <c r="G120" s="115" t="s">
        <v>480</v>
      </c>
      <c r="H120" s="115" t="s">
        <v>481</v>
      </c>
      <c r="I120" s="113" t="s">
        <v>141</v>
      </c>
      <c r="J120" s="73" t="s">
        <v>142</v>
      </c>
      <c r="K120" s="73" t="s">
        <v>143</v>
      </c>
      <c r="L120" s="113" t="s">
        <v>144</v>
      </c>
      <c r="M120" s="113" t="s">
        <v>409</v>
      </c>
      <c r="N120" s="116">
        <v>6227332.9400000004</v>
      </c>
      <c r="O120" s="116">
        <v>952415.6</v>
      </c>
      <c r="P120" s="116">
        <v>146525.51</v>
      </c>
      <c r="Q120" s="116">
        <v>0</v>
      </c>
      <c r="R120" s="116">
        <v>31089.08</v>
      </c>
      <c r="S120" s="116">
        <v>7357363.1299999999</v>
      </c>
      <c r="T120" s="113" t="s">
        <v>145</v>
      </c>
      <c r="U120" s="113">
        <v>0</v>
      </c>
      <c r="V120" s="116">
        <v>0</v>
      </c>
      <c r="W120" s="117">
        <v>0</v>
      </c>
    </row>
    <row r="121" spans="1:23" ht="30" customHeight="1" x14ac:dyDescent="0.25">
      <c r="A121" s="258" t="s">
        <v>11</v>
      </c>
      <c r="B121" s="258"/>
      <c r="C121" s="258"/>
      <c r="D121" s="258"/>
      <c r="E121" s="258"/>
      <c r="F121" s="258"/>
      <c r="G121" s="258"/>
      <c r="H121" s="258"/>
      <c r="I121" s="258"/>
      <c r="J121" s="258"/>
      <c r="K121" s="258"/>
      <c r="L121" s="258"/>
      <c r="M121" s="258"/>
      <c r="N121" s="121">
        <f t="shared" ref="N121:S121" si="0">SUM(N7:N120)</f>
        <v>1299736522.8879998</v>
      </c>
      <c r="O121" s="121">
        <f t="shared" si="0"/>
        <v>205937245.58199993</v>
      </c>
      <c r="P121" s="121">
        <f t="shared" si="0"/>
        <v>97563859.800000012</v>
      </c>
      <c r="Q121" s="121">
        <f t="shared" si="0"/>
        <v>60026751.340000011</v>
      </c>
      <c r="R121" s="121">
        <f t="shared" si="0"/>
        <v>102313418.11000003</v>
      </c>
      <c r="S121" s="121">
        <f t="shared" si="0"/>
        <v>1705551046.3799996</v>
      </c>
      <c r="T121" s="121"/>
      <c r="U121" s="121"/>
      <c r="V121" s="121">
        <f>SUM(V7:V120)</f>
        <v>662313239.44999993</v>
      </c>
      <c r="W121" s="187">
        <f>SUM(W7:W120)</f>
        <v>60443230.409999989</v>
      </c>
    </row>
    <row r="122" spans="1:23" ht="30" customHeight="1" x14ac:dyDescent="0.25">
      <c r="S122" s="122"/>
    </row>
    <row r="124" spans="1:23" ht="30" customHeight="1" x14ac:dyDescent="0.25">
      <c r="N124" s="122"/>
      <c r="O124" s="122"/>
      <c r="P124" s="122"/>
      <c r="Q124" s="122"/>
      <c r="R124" s="122"/>
      <c r="S124" s="122"/>
    </row>
    <row r="125" spans="1:23" ht="30" customHeight="1" x14ac:dyDescent="0.25">
      <c r="N125" s="122"/>
      <c r="O125" s="122"/>
      <c r="P125" s="122"/>
      <c r="Q125" s="122"/>
      <c r="R125" s="122"/>
      <c r="S125" s="122"/>
    </row>
  </sheetData>
  <autoFilter ref="T2:T125" xr:uid="{00000000-0009-0000-0000-000004000000}"/>
  <mergeCells count="26">
    <mergeCell ref="A2:M2"/>
    <mergeCell ref="A4:A6"/>
    <mergeCell ref="B4:B6"/>
    <mergeCell ref="C4:C6"/>
    <mergeCell ref="D4:D6"/>
    <mergeCell ref="E4:E6"/>
    <mergeCell ref="F4:F6"/>
    <mergeCell ref="G4:G6"/>
    <mergeCell ref="H4:H6"/>
    <mergeCell ref="I4:I6"/>
    <mergeCell ref="J4:J6"/>
    <mergeCell ref="K4:K6"/>
    <mergeCell ref="L4:L6"/>
    <mergeCell ref="M4:M6"/>
    <mergeCell ref="V4:W4"/>
    <mergeCell ref="N5:O5"/>
    <mergeCell ref="P5:P6"/>
    <mergeCell ref="Q5:Q6"/>
    <mergeCell ref="R5:R6"/>
    <mergeCell ref="V5:V6"/>
    <mergeCell ref="W5:W6"/>
    <mergeCell ref="A121:M121"/>
    <mergeCell ref="N4:P4"/>
    <mergeCell ref="S4:S6"/>
    <mergeCell ref="T4:T6"/>
    <mergeCell ref="U4:U6"/>
  </mergeCells>
  <conditionalFormatting sqref="C7:C120">
    <cfRule type="duplicateValues" dxfId="2" priority="4"/>
  </conditionalFormatting>
  <pageMargins left="0.70833333333333304" right="0.70833333333333304" top="0.74791666666666701" bottom="0.74791666666666701" header="0.51180555555555496" footer="0.51180555555555496"/>
  <pageSetup paperSize="8" firstPageNumber="0" fitToHeight="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75"/>
  <sheetViews>
    <sheetView topLeftCell="A144" zoomScaleNormal="100" workbookViewId="0">
      <selection activeCell="C126" sqref="C126"/>
    </sheetView>
  </sheetViews>
  <sheetFormatPr defaultColWidth="8.7109375" defaultRowHeight="15" x14ac:dyDescent="0.25"/>
  <sheetData>
    <row r="1" spans="1:3" ht="15.75" x14ac:dyDescent="0.25">
      <c r="A1" s="123" t="s">
        <v>482</v>
      </c>
      <c r="B1" s="124" t="s">
        <v>483</v>
      </c>
      <c r="C1" s="124" t="s">
        <v>484</v>
      </c>
    </row>
    <row r="2" spans="1:3" x14ac:dyDescent="0.25">
      <c r="A2" s="125">
        <v>102369</v>
      </c>
      <c r="B2" s="126" t="s">
        <v>485</v>
      </c>
      <c r="C2" s="126" t="s">
        <v>486</v>
      </c>
    </row>
    <row r="3" spans="1:3" x14ac:dyDescent="0.25">
      <c r="A3" s="125">
        <v>110847</v>
      </c>
      <c r="B3" s="126" t="s">
        <v>485</v>
      </c>
      <c r="C3" s="126" t="s">
        <v>486</v>
      </c>
    </row>
    <row r="4" spans="1:3" x14ac:dyDescent="0.25">
      <c r="A4" s="125">
        <v>101985</v>
      </c>
      <c r="B4" s="126" t="s">
        <v>485</v>
      </c>
      <c r="C4" s="126" t="s">
        <v>486</v>
      </c>
    </row>
    <row r="5" spans="1:3" x14ac:dyDescent="0.25">
      <c r="A5" s="125">
        <v>106678</v>
      </c>
      <c r="B5" s="126" t="s">
        <v>485</v>
      </c>
      <c r="C5" s="126" t="s">
        <v>486</v>
      </c>
    </row>
    <row r="6" spans="1:3" x14ac:dyDescent="0.25">
      <c r="A6" s="125">
        <v>106374</v>
      </c>
      <c r="B6" s="126" t="s">
        <v>485</v>
      </c>
      <c r="C6" s="126" t="s">
        <v>486</v>
      </c>
    </row>
    <row r="7" spans="1:3" x14ac:dyDescent="0.25">
      <c r="A7" s="125">
        <v>104677</v>
      </c>
      <c r="B7" s="126" t="s">
        <v>487</v>
      </c>
      <c r="C7" s="126" t="s">
        <v>488</v>
      </c>
    </row>
    <row r="8" spans="1:3" x14ac:dyDescent="0.25">
      <c r="A8" s="127">
        <v>102606</v>
      </c>
      <c r="B8" s="128" t="s">
        <v>487</v>
      </c>
      <c r="C8" s="128" t="s">
        <v>488</v>
      </c>
    </row>
    <row r="9" spans="1:3" x14ac:dyDescent="0.25">
      <c r="A9" s="125">
        <v>117138</v>
      </c>
      <c r="B9" s="126" t="s">
        <v>487</v>
      </c>
      <c r="C9" s="126" t="s">
        <v>489</v>
      </c>
    </row>
    <row r="10" spans="1:3" x14ac:dyDescent="0.25">
      <c r="A10" s="125">
        <v>111814</v>
      </c>
      <c r="B10" s="126" t="s">
        <v>490</v>
      </c>
      <c r="C10" s="126" t="s">
        <v>491</v>
      </c>
    </row>
    <row r="11" spans="1:3" x14ac:dyDescent="0.25">
      <c r="A11" s="125">
        <v>118317</v>
      </c>
      <c r="B11" s="126" t="s">
        <v>492</v>
      </c>
      <c r="C11" s="126" t="s">
        <v>493</v>
      </c>
    </row>
    <row r="12" spans="1:3" x14ac:dyDescent="0.25">
      <c r="A12" s="125">
        <v>102378</v>
      </c>
      <c r="B12" s="126" t="s">
        <v>494</v>
      </c>
      <c r="C12" s="126" t="s">
        <v>495</v>
      </c>
    </row>
    <row r="13" spans="1:3" x14ac:dyDescent="0.25">
      <c r="A13" s="125">
        <v>102769</v>
      </c>
      <c r="B13" s="126" t="s">
        <v>494</v>
      </c>
      <c r="C13" s="126" t="s">
        <v>495</v>
      </c>
    </row>
    <row r="14" spans="1:3" x14ac:dyDescent="0.25">
      <c r="A14" s="125">
        <v>111298</v>
      </c>
      <c r="B14" s="126" t="s">
        <v>494</v>
      </c>
      <c r="C14" s="126" t="s">
        <v>495</v>
      </c>
    </row>
    <row r="15" spans="1:3" x14ac:dyDescent="0.25">
      <c r="A15" s="125">
        <v>110706</v>
      </c>
      <c r="B15" s="126" t="s">
        <v>485</v>
      </c>
      <c r="C15" s="126" t="s">
        <v>496</v>
      </c>
    </row>
    <row r="16" spans="1:3" x14ac:dyDescent="0.25">
      <c r="A16" s="125">
        <v>102674</v>
      </c>
      <c r="B16" s="126" t="s">
        <v>485</v>
      </c>
      <c r="C16" s="126" t="s">
        <v>497</v>
      </c>
    </row>
    <row r="17" spans="1:3" x14ac:dyDescent="0.25">
      <c r="A17" s="125">
        <v>106581</v>
      </c>
      <c r="B17" s="126" t="s">
        <v>87</v>
      </c>
      <c r="C17" s="126" t="s">
        <v>498</v>
      </c>
    </row>
    <row r="18" spans="1:3" x14ac:dyDescent="0.25">
      <c r="A18" s="125">
        <v>106397</v>
      </c>
      <c r="B18" s="126" t="s">
        <v>87</v>
      </c>
      <c r="C18" s="126" t="s">
        <v>498</v>
      </c>
    </row>
    <row r="19" spans="1:3" x14ac:dyDescent="0.25">
      <c r="A19" s="125">
        <v>106974</v>
      </c>
      <c r="B19" s="126" t="s">
        <v>87</v>
      </c>
      <c r="C19" s="126" t="s">
        <v>498</v>
      </c>
    </row>
    <row r="20" spans="1:3" x14ac:dyDescent="0.25">
      <c r="A20" s="125">
        <v>115216</v>
      </c>
      <c r="B20" s="126" t="s">
        <v>499</v>
      </c>
      <c r="C20" s="126" t="s">
        <v>500</v>
      </c>
    </row>
    <row r="21" spans="1:3" x14ac:dyDescent="0.25">
      <c r="A21" s="125">
        <v>112112</v>
      </c>
      <c r="B21" s="126" t="s">
        <v>501</v>
      </c>
      <c r="C21" s="126" t="s">
        <v>502</v>
      </c>
    </row>
    <row r="22" spans="1:3" x14ac:dyDescent="0.25">
      <c r="A22" s="125">
        <v>117677</v>
      </c>
      <c r="B22" s="126" t="s">
        <v>87</v>
      </c>
      <c r="C22" s="126" t="s">
        <v>503</v>
      </c>
    </row>
    <row r="23" spans="1:3" x14ac:dyDescent="0.25">
      <c r="A23" s="125">
        <v>101992</v>
      </c>
      <c r="B23" s="126" t="s">
        <v>501</v>
      </c>
      <c r="C23" s="126" t="s">
        <v>504</v>
      </c>
    </row>
    <row r="24" spans="1:3" x14ac:dyDescent="0.25">
      <c r="A24" s="125">
        <v>105668</v>
      </c>
      <c r="B24" s="126" t="s">
        <v>505</v>
      </c>
      <c r="C24" s="126" t="s">
        <v>506</v>
      </c>
    </row>
    <row r="25" spans="1:3" x14ac:dyDescent="0.25">
      <c r="A25" s="125">
        <v>105621</v>
      </c>
      <c r="B25" s="126" t="s">
        <v>505</v>
      </c>
      <c r="C25" s="126" t="s">
        <v>506</v>
      </c>
    </row>
    <row r="26" spans="1:3" x14ac:dyDescent="0.25">
      <c r="A26" s="125">
        <v>104101</v>
      </c>
      <c r="B26" s="126" t="s">
        <v>505</v>
      </c>
      <c r="C26" s="126" t="s">
        <v>506</v>
      </c>
    </row>
    <row r="27" spans="1:3" x14ac:dyDescent="0.25">
      <c r="A27" s="125">
        <v>102086</v>
      </c>
      <c r="B27" s="126" t="s">
        <v>507</v>
      </c>
      <c r="C27" s="126" t="s">
        <v>508</v>
      </c>
    </row>
    <row r="28" spans="1:3" x14ac:dyDescent="0.25">
      <c r="A28" s="125">
        <v>106161</v>
      </c>
      <c r="B28" s="126" t="s">
        <v>509</v>
      </c>
      <c r="C28" s="126" t="s">
        <v>510</v>
      </c>
    </row>
    <row r="29" spans="1:3" x14ac:dyDescent="0.25">
      <c r="A29" s="125">
        <v>106130</v>
      </c>
      <c r="B29" s="126" t="s">
        <v>509</v>
      </c>
      <c r="C29" s="126" t="s">
        <v>510</v>
      </c>
    </row>
    <row r="30" spans="1:3" x14ac:dyDescent="0.25">
      <c r="A30" s="125">
        <v>114060</v>
      </c>
      <c r="B30" s="126" t="s">
        <v>509</v>
      </c>
      <c r="C30" s="126" t="s">
        <v>511</v>
      </c>
    </row>
    <row r="31" spans="1:3" x14ac:dyDescent="0.25">
      <c r="A31" s="125">
        <v>115371</v>
      </c>
      <c r="B31" s="126" t="s">
        <v>61</v>
      </c>
      <c r="C31" s="126" t="s">
        <v>512</v>
      </c>
    </row>
    <row r="32" spans="1:3" x14ac:dyDescent="0.25">
      <c r="A32" s="125">
        <v>113310</v>
      </c>
      <c r="B32" s="126" t="s">
        <v>61</v>
      </c>
      <c r="C32" s="126" t="s">
        <v>512</v>
      </c>
    </row>
    <row r="33" spans="1:3" x14ac:dyDescent="0.25">
      <c r="A33" s="125">
        <v>111438</v>
      </c>
      <c r="B33" s="126" t="s">
        <v>61</v>
      </c>
      <c r="C33" s="126" t="s">
        <v>512</v>
      </c>
    </row>
    <row r="34" spans="1:3" x14ac:dyDescent="0.25">
      <c r="A34" s="125">
        <v>108460</v>
      </c>
      <c r="B34" s="126" t="s">
        <v>61</v>
      </c>
      <c r="C34" s="126" t="s">
        <v>512</v>
      </c>
    </row>
    <row r="35" spans="1:3" x14ac:dyDescent="0.25">
      <c r="A35" s="125">
        <v>106554</v>
      </c>
      <c r="B35" s="126" t="s">
        <v>61</v>
      </c>
      <c r="C35" s="126" t="s">
        <v>512</v>
      </c>
    </row>
    <row r="36" spans="1:3" x14ac:dyDescent="0.25">
      <c r="A36" s="125">
        <v>105894</v>
      </c>
      <c r="B36" s="126" t="s">
        <v>61</v>
      </c>
      <c r="C36" s="126" t="s">
        <v>513</v>
      </c>
    </row>
    <row r="37" spans="1:3" x14ac:dyDescent="0.25">
      <c r="A37" s="125">
        <v>116916</v>
      </c>
      <c r="B37" s="126" t="s">
        <v>61</v>
      </c>
      <c r="C37" s="126" t="s">
        <v>514</v>
      </c>
    </row>
    <row r="38" spans="1:3" x14ac:dyDescent="0.25">
      <c r="A38" s="125">
        <v>117803</v>
      </c>
      <c r="B38" s="126" t="s">
        <v>61</v>
      </c>
      <c r="C38" s="126" t="s">
        <v>62</v>
      </c>
    </row>
    <row r="39" spans="1:3" x14ac:dyDescent="0.25">
      <c r="A39" s="125">
        <v>109456</v>
      </c>
      <c r="B39" s="126" t="s">
        <v>61</v>
      </c>
      <c r="C39" s="126" t="s">
        <v>62</v>
      </c>
    </row>
    <row r="40" spans="1:3" x14ac:dyDescent="0.25">
      <c r="A40" s="125">
        <v>104855</v>
      </c>
      <c r="B40" s="126" t="s">
        <v>61</v>
      </c>
      <c r="C40" s="126" t="s">
        <v>62</v>
      </c>
    </row>
    <row r="41" spans="1:3" x14ac:dyDescent="0.25">
      <c r="A41" s="125">
        <v>102066</v>
      </c>
      <c r="B41" s="126" t="s">
        <v>509</v>
      </c>
      <c r="C41" s="126" t="s">
        <v>515</v>
      </c>
    </row>
    <row r="42" spans="1:3" x14ac:dyDescent="0.25">
      <c r="A42" s="125">
        <v>105146</v>
      </c>
      <c r="B42" s="126" t="s">
        <v>509</v>
      </c>
      <c r="C42" s="126" t="s">
        <v>515</v>
      </c>
    </row>
    <row r="43" spans="1:3" x14ac:dyDescent="0.25">
      <c r="A43" s="125">
        <v>102415</v>
      </c>
      <c r="B43" s="126" t="s">
        <v>516</v>
      </c>
      <c r="C43" s="126" t="s">
        <v>517</v>
      </c>
    </row>
    <row r="44" spans="1:3" x14ac:dyDescent="0.25">
      <c r="A44" s="125">
        <v>103731</v>
      </c>
      <c r="B44" s="126" t="s">
        <v>516</v>
      </c>
      <c r="C44" s="126" t="s">
        <v>517</v>
      </c>
    </row>
    <row r="45" spans="1:3" x14ac:dyDescent="0.25">
      <c r="A45" s="125">
        <v>102258</v>
      </c>
      <c r="B45" s="126" t="s">
        <v>516</v>
      </c>
      <c r="C45" s="126" t="s">
        <v>518</v>
      </c>
    </row>
    <row r="46" spans="1:3" x14ac:dyDescent="0.25">
      <c r="A46" s="125">
        <v>102540</v>
      </c>
      <c r="B46" s="126" t="s">
        <v>519</v>
      </c>
      <c r="C46" s="126" t="s">
        <v>520</v>
      </c>
    </row>
    <row r="47" spans="1:3" x14ac:dyDescent="0.25">
      <c r="A47" s="125">
        <v>111081</v>
      </c>
      <c r="B47" s="126" t="s">
        <v>485</v>
      </c>
      <c r="C47" s="126" t="s">
        <v>521</v>
      </c>
    </row>
    <row r="48" spans="1:3" x14ac:dyDescent="0.25">
      <c r="A48" s="125">
        <v>106938</v>
      </c>
      <c r="B48" s="126" t="s">
        <v>485</v>
      </c>
      <c r="C48" s="126" t="s">
        <v>521</v>
      </c>
    </row>
    <row r="49" spans="1:3" x14ac:dyDescent="0.25">
      <c r="A49" s="125">
        <v>107617</v>
      </c>
      <c r="B49" s="126" t="s">
        <v>485</v>
      </c>
      <c r="C49" s="126" t="s">
        <v>521</v>
      </c>
    </row>
    <row r="50" spans="1:3" x14ac:dyDescent="0.25">
      <c r="A50" s="125">
        <v>110707</v>
      </c>
      <c r="B50" s="126" t="s">
        <v>485</v>
      </c>
      <c r="C50" s="126" t="s">
        <v>522</v>
      </c>
    </row>
    <row r="51" spans="1:3" x14ac:dyDescent="0.25">
      <c r="A51" s="125">
        <v>106454</v>
      </c>
      <c r="B51" s="126" t="s">
        <v>485</v>
      </c>
      <c r="C51" s="126" t="s">
        <v>523</v>
      </c>
    </row>
    <row r="52" spans="1:3" x14ac:dyDescent="0.25">
      <c r="A52" s="125">
        <v>118443</v>
      </c>
      <c r="B52" s="126" t="s">
        <v>524</v>
      </c>
      <c r="C52" s="126" t="s">
        <v>525</v>
      </c>
    </row>
    <row r="53" spans="1:3" x14ac:dyDescent="0.25">
      <c r="A53" s="125">
        <v>111879</v>
      </c>
      <c r="B53" s="126" t="s">
        <v>524</v>
      </c>
      <c r="C53" s="126" t="s">
        <v>525</v>
      </c>
    </row>
    <row r="54" spans="1:3" x14ac:dyDescent="0.25">
      <c r="A54" s="125">
        <v>111687</v>
      </c>
      <c r="B54" s="126" t="s">
        <v>509</v>
      </c>
      <c r="C54" s="126" t="s">
        <v>525</v>
      </c>
    </row>
    <row r="55" spans="1:3" x14ac:dyDescent="0.25">
      <c r="A55" s="125">
        <v>111325</v>
      </c>
      <c r="B55" s="126" t="s">
        <v>509</v>
      </c>
      <c r="C55" s="126" t="s">
        <v>525</v>
      </c>
    </row>
    <row r="56" spans="1:3" x14ac:dyDescent="0.25">
      <c r="A56" s="125">
        <v>102050</v>
      </c>
      <c r="B56" s="126" t="s">
        <v>524</v>
      </c>
      <c r="C56" s="126" t="s">
        <v>525</v>
      </c>
    </row>
    <row r="57" spans="1:3" x14ac:dyDescent="0.25">
      <c r="A57" s="125">
        <v>111951</v>
      </c>
      <c r="B57" s="126" t="s">
        <v>526</v>
      </c>
      <c r="C57" s="126" t="s">
        <v>527</v>
      </c>
    </row>
    <row r="58" spans="1:3" x14ac:dyDescent="0.25">
      <c r="A58" s="125">
        <v>114234</v>
      </c>
      <c r="B58" s="126" t="s">
        <v>524</v>
      </c>
      <c r="C58" s="126" t="s">
        <v>528</v>
      </c>
    </row>
    <row r="59" spans="1:3" x14ac:dyDescent="0.25">
      <c r="A59" s="125">
        <v>102541</v>
      </c>
      <c r="B59" s="126" t="s">
        <v>505</v>
      </c>
      <c r="C59" s="126" t="s">
        <v>529</v>
      </c>
    </row>
    <row r="60" spans="1:3" x14ac:dyDescent="0.25">
      <c r="A60" s="125">
        <v>116919</v>
      </c>
      <c r="B60" s="126" t="s">
        <v>530</v>
      </c>
      <c r="C60" s="126" t="s">
        <v>531</v>
      </c>
    </row>
    <row r="61" spans="1:3" x14ac:dyDescent="0.25">
      <c r="A61" s="125">
        <v>102123</v>
      </c>
      <c r="B61" s="126" t="s">
        <v>524</v>
      </c>
      <c r="C61" s="126" t="s">
        <v>532</v>
      </c>
    </row>
    <row r="62" spans="1:3" x14ac:dyDescent="0.25">
      <c r="A62" s="125">
        <v>108040</v>
      </c>
      <c r="B62" s="126" t="s">
        <v>505</v>
      </c>
      <c r="C62" s="126" t="s">
        <v>532</v>
      </c>
    </row>
    <row r="63" spans="1:3" x14ac:dyDescent="0.25">
      <c r="A63" s="125">
        <v>103605</v>
      </c>
      <c r="B63" s="126" t="s">
        <v>516</v>
      </c>
      <c r="C63" s="126" t="s">
        <v>532</v>
      </c>
    </row>
    <row r="64" spans="1:3" x14ac:dyDescent="0.25">
      <c r="A64" s="125">
        <v>102023</v>
      </c>
      <c r="B64" s="126" t="s">
        <v>505</v>
      </c>
      <c r="C64" s="126" t="s">
        <v>533</v>
      </c>
    </row>
    <row r="65" spans="1:3" x14ac:dyDescent="0.25">
      <c r="A65" s="125">
        <v>116918</v>
      </c>
      <c r="B65" s="126" t="s">
        <v>505</v>
      </c>
      <c r="C65" s="126" t="s">
        <v>534</v>
      </c>
    </row>
    <row r="66" spans="1:3" x14ac:dyDescent="0.25">
      <c r="A66" s="125">
        <v>105956</v>
      </c>
      <c r="B66" s="126" t="s">
        <v>501</v>
      </c>
      <c r="C66" s="126" t="s">
        <v>535</v>
      </c>
    </row>
    <row r="67" spans="1:3" x14ac:dyDescent="0.25">
      <c r="A67" s="125">
        <v>106647</v>
      </c>
      <c r="B67" s="126" t="s">
        <v>87</v>
      </c>
      <c r="C67" s="126" t="s">
        <v>535</v>
      </c>
    </row>
    <row r="68" spans="1:3" x14ac:dyDescent="0.25">
      <c r="A68" s="125">
        <v>116950</v>
      </c>
      <c r="B68" s="126" t="s">
        <v>536</v>
      </c>
      <c r="C68" s="126" t="s">
        <v>537</v>
      </c>
    </row>
    <row r="69" spans="1:3" x14ac:dyDescent="0.25">
      <c r="A69" s="125">
        <v>111698</v>
      </c>
      <c r="B69" s="126" t="s">
        <v>87</v>
      </c>
      <c r="C69" s="126" t="s">
        <v>538</v>
      </c>
    </row>
    <row r="70" spans="1:3" x14ac:dyDescent="0.25">
      <c r="A70" s="125">
        <v>105740</v>
      </c>
      <c r="B70" s="126" t="s">
        <v>485</v>
      </c>
      <c r="C70" s="126" t="s">
        <v>539</v>
      </c>
    </row>
    <row r="71" spans="1:3" x14ac:dyDescent="0.25">
      <c r="A71" s="125">
        <v>118679</v>
      </c>
      <c r="B71" s="126" t="s">
        <v>61</v>
      </c>
      <c r="C71" s="126" t="s">
        <v>539</v>
      </c>
    </row>
    <row r="72" spans="1:3" x14ac:dyDescent="0.25">
      <c r="A72" s="125">
        <v>103698</v>
      </c>
      <c r="B72" s="126" t="s">
        <v>61</v>
      </c>
      <c r="C72" s="126" t="s">
        <v>539</v>
      </c>
    </row>
    <row r="73" spans="1:3" x14ac:dyDescent="0.25">
      <c r="A73" s="125">
        <v>112718</v>
      </c>
      <c r="B73" s="126" t="s">
        <v>61</v>
      </c>
      <c r="C73" s="126" t="s">
        <v>539</v>
      </c>
    </row>
    <row r="74" spans="1:3" x14ac:dyDescent="0.25">
      <c r="A74" s="125">
        <v>110570</v>
      </c>
      <c r="B74" s="126" t="s">
        <v>61</v>
      </c>
      <c r="C74" s="126" t="s">
        <v>539</v>
      </c>
    </row>
    <row r="75" spans="1:3" x14ac:dyDescent="0.25">
      <c r="A75" s="125">
        <v>101692</v>
      </c>
      <c r="B75" s="126" t="s">
        <v>61</v>
      </c>
      <c r="C75" s="126" t="s">
        <v>539</v>
      </c>
    </row>
    <row r="76" spans="1:3" x14ac:dyDescent="0.25">
      <c r="A76" s="125">
        <v>109815</v>
      </c>
      <c r="B76" s="126" t="s">
        <v>485</v>
      </c>
      <c r="C76" s="126" t="s">
        <v>539</v>
      </c>
    </row>
    <row r="77" spans="1:3" x14ac:dyDescent="0.25">
      <c r="A77" s="125">
        <v>115748</v>
      </c>
      <c r="B77" s="126" t="s">
        <v>492</v>
      </c>
      <c r="C77" s="126" t="s">
        <v>540</v>
      </c>
    </row>
    <row r="78" spans="1:3" x14ac:dyDescent="0.25">
      <c r="A78" s="125">
        <v>110923</v>
      </c>
      <c r="B78" s="126" t="s">
        <v>516</v>
      </c>
      <c r="C78" s="126" t="s">
        <v>541</v>
      </c>
    </row>
    <row r="79" spans="1:3" x14ac:dyDescent="0.25">
      <c r="A79" s="125">
        <v>108227</v>
      </c>
      <c r="B79" s="126" t="s">
        <v>516</v>
      </c>
      <c r="C79" s="126" t="s">
        <v>541</v>
      </c>
    </row>
    <row r="80" spans="1:3" x14ac:dyDescent="0.25">
      <c r="A80" s="125">
        <v>110880</v>
      </c>
      <c r="B80" s="126" t="s">
        <v>516</v>
      </c>
      <c r="C80" s="126" t="s">
        <v>541</v>
      </c>
    </row>
    <row r="81" spans="1:3" x14ac:dyDescent="0.25">
      <c r="A81" s="125">
        <v>106573</v>
      </c>
      <c r="B81" s="126" t="s">
        <v>516</v>
      </c>
      <c r="C81" s="126" t="s">
        <v>541</v>
      </c>
    </row>
    <row r="82" spans="1:3" x14ac:dyDescent="0.25">
      <c r="A82" s="125">
        <v>106556</v>
      </c>
      <c r="B82" s="126" t="s">
        <v>516</v>
      </c>
      <c r="C82" s="126" t="s">
        <v>541</v>
      </c>
    </row>
    <row r="83" spans="1:3" x14ac:dyDescent="0.25">
      <c r="A83" s="125">
        <v>104845</v>
      </c>
      <c r="B83" s="126" t="s">
        <v>485</v>
      </c>
      <c r="C83" s="126" t="s">
        <v>542</v>
      </c>
    </row>
    <row r="84" spans="1:3" x14ac:dyDescent="0.25">
      <c r="A84" s="125">
        <v>103186</v>
      </c>
      <c r="B84" s="126" t="s">
        <v>485</v>
      </c>
      <c r="C84" s="126" t="s">
        <v>542</v>
      </c>
    </row>
    <row r="85" spans="1:3" x14ac:dyDescent="0.25">
      <c r="A85" s="125">
        <v>105180</v>
      </c>
      <c r="B85" s="126" t="s">
        <v>485</v>
      </c>
      <c r="C85" s="126" t="s">
        <v>543</v>
      </c>
    </row>
    <row r="86" spans="1:3" x14ac:dyDescent="0.25">
      <c r="A86" s="125">
        <v>114059</v>
      </c>
      <c r="B86" s="126" t="s">
        <v>485</v>
      </c>
      <c r="C86" s="126" t="s">
        <v>544</v>
      </c>
    </row>
    <row r="87" spans="1:3" x14ac:dyDescent="0.25">
      <c r="A87" s="125">
        <v>114394</v>
      </c>
      <c r="B87" s="126" t="s">
        <v>505</v>
      </c>
      <c r="C87" s="126" t="s">
        <v>545</v>
      </c>
    </row>
    <row r="88" spans="1:3" x14ac:dyDescent="0.25">
      <c r="A88" s="125">
        <v>101989</v>
      </c>
      <c r="B88" s="126" t="s">
        <v>505</v>
      </c>
      <c r="C88" s="126" t="s">
        <v>545</v>
      </c>
    </row>
    <row r="89" spans="1:3" x14ac:dyDescent="0.25">
      <c r="A89" s="125">
        <v>106221</v>
      </c>
      <c r="B89" s="126" t="s">
        <v>505</v>
      </c>
      <c r="C89" s="126" t="s">
        <v>545</v>
      </c>
    </row>
    <row r="90" spans="1:3" x14ac:dyDescent="0.25">
      <c r="A90" s="125">
        <v>114790</v>
      </c>
      <c r="B90" s="126" t="s">
        <v>501</v>
      </c>
      <c r="C90" s="126" t="s">
        <v>546</v>
      </c>
    </row>
    <row r="91" spans="1:3" x14ac:dyDescent="0.25">
      <c r="A91" s="125">
        <v>102122</v>
      </c>
      <c r="B91" s="126" t="s">
        <v>501</v>
      </c>
      <c r="C91" s="126" t="s">
        <v>546</v>
      </c>
    </row>
    <row r="92" spans="1:3" x14ac:dyDescent="0.25">
      <c r="A92" s="127">
        <v>112553</v>
      </c>
      <c r="B92" s="128" t="s">
        <v>501</v>
      </c>
      <c r="C92" s="128" t="s">
        <v>546</v>
      </c>
    </row>
    <row r="93" spans="1:3" x14ac:dyDescent="0.25">
      <c r="A93" s="125">
        <v>110638</v>
      </c>
      <c r="B93" s="126" t="s">
        <v>501</v>
      </c>
      <c r="C93" s="126" t="s">
        <v>546</v>
      </c>
    </row>
    <row r="94" spans="1:3" x14ac:dyDescent="0.25">
      <c r="A94" s="125">
        <v>103839</v>
      </c>
      <c r="B94" s="126" t="s">
        <v>501</v>
      </c>
      <c r="C94" s="126" t="s">
        <v>546</v>
      </c>
    </row>
    <row r="95" spans="1:3" x14ac:dyDescent="0.25">
      <c r="A95" s="125">
        <v>111085</v>
      </c>
      <c r="B95" s="126" t="s">
        <v>547</v>
      </c>
      <c r="C95" s="126" t="s">
        <v>548</v>
      </c>
    </row>
    <row r="96" spans="1:3" x14ac:dyDescent="0.25">
      <c r="A96" s="125">
        <v>108495</v>
      </c>
      <c r="B96" s="126" t="s">
        <v>516</v>
      </c>
      <c r="C96" s="126" t="s">
        <v>549</v>
      </c>
    </row>
    <row r="97" spans="1:3" x14ac:dyDescent="0.25">
      <c r="A97" s="125">
        <v>103707</v>
      </c>
      <c r="B97" s="126" t="s">
        <v>516</v>
      </c>
      <c r="C97" s="126" t="s">
        <v>549</v>
      </c>
    </row>
    <row r="98" spans="1:3" x14ac:dyDescent="0.25">
      <c r="A98" s="125">
        <v>101054</v>
      </c>
      <c r="B98" s="126" t="s">
        <v>516</v>
      </c>
      <c r="C98" s="126" t="s">
        <v>549</v>
      </c>
    </row>
    <row r="99" spans="1:3" x14ac:dyDescent="0.25">
      <c r="A99" s="125">
        <v>112855</v>
      </c>
      <c r="B99" s="126" t="s">
        <v>505</v>
      </c>
      <c r="C99" s="126" t="s">
        <v>550</v>
      </c>
    </row>
    <row r="100" spans="1:3" x14ac:dyDescent="0.25">
      <c r="A100" s="125">
        <v>111428</v>
      </c>
      <c r="B100" s="126" t="s">
        <v>505</v>
      </c>
      <c r="C100" s="126" t="s">
        <v>551</v>
      </c>
    </row>
    <row r="101" spans="1:3" x14ac:dyDescent="0.25">
      <c r="A101" s="125">
        <v>107498</v>
      </c>
      <c r="B101" s="126" t="s">
        <v>501</v>
      </c>
      <c r="C101" s="126" t="s">
        <v>552</v>
      </c>
    </row>
    <row r="102" spans="1:3" x14ac:dyDescent="0.25">
      <c r="A102" s="125">
        <v>111429</v>
      </c>
      <c r="B102" s="126" t="s">
        <v>501</v>
      </c>
      <c r="C102" s="126" t="s">
        <v>552</v>
      </c>
    </row>
    <row r="103" spans="1:3" x14ac:dyDescent="0.25">
      <c r="A103" s="125">
        <v>107600</v>
      </c>
      <c r="B103" s="126" t="s">
        <v>501</v>
      </c>
      <c r="C103" s="126" t="s">
        <v>552</v>
      </c>
    </row>
    <row r="104" spans="1:3" x14ac:dyDescent="0.25">
      <c r="A104" s="125">
        <v>105336</v>
      </c>
      <c r="B104" s="126" t="s">
        <v>501</v>
      </c>
      <c r="C104" s="126" t="s">
        <v>552</v>
      </c>
    </row>
    <row r="105" spans="1:3" x14ac:dyDescent="0.25">
      <c r="A105" s="125">
        <v>110661</v>
      </c>
      <c r="B105" s="126" t="s">
        <v>505</v>
      </c>
      <c r="C105" s="126" t="s">
        <v>553</v>
      </c>
    </row>
    <row r="106" spans="1:3" x14ac:dyDescent="0.25">
      <c r="A106" s="125">
        <v>106311</v>
      </c>
      <c r="B106" s="126" t="s">
        <v>485</v>
      </c>
      <c r="C106" s="126" t="s">
        <v>554</v>
      </c>
    </row>
    <row r="107" spans="1:3" x14ac:dyDescent="0.25">
      <c r="A107" s="125">
        <v>101066</v>
      </c>
      <c r="B107" s="126" t="s">
        <v>485</v>
      </c>
      <c r="C107" s="126" t="s">
        <v>554</v>
      </c>
    </row>
    <row r="108" spans="1:3" x14ac:dyDescent="0.25">
      <c r="A108" s="125">
        <v>104941</v>
      </c>
      <c r="B108" s="126" t="s">
        <v>485</v>
      </c>
      <c r="C108" s="126" t="s">
        <v>555</v>
      </c>
    </row>
    <row r="109" spans="1:3" x14ac:dyDescent="0.25">
      <c r="A109" s="125">
        <v>101984</v>
      </c>
      <c r="B109" s="126" t="s">
        <v>485</v>
      </c>
      <c r="C109" s="126" t="s">
        <v>555</v>
      </c>
    </row>
    <row r="110" spans="1:3" x14ac:dyDescent="0.25">
      <c r="A110" s="125">
        <v>108100</v>
      </c>
      <c r="B110" s="126" t="s">
        <v>485</v>
      </c>
      <c r="C110" s="126" t="s">
        <v>556</v>
      </c>
    </row>
    <row r="111" spans="1:3" x14ac:dyDescent="0.25">
      <c r="A111" s="125">
        <v>102578</v>
      </c>
      <c r="B111" s="126" t="s">
        <v>87</v>
      </c>
      <c r="C111" s="126" t="s">
        <v>556</v>
      </c>
    </row>
    <row r="112" spans="1:3" x14ac:dyDescent="0.25">
      <c r="A112" s="125">
        <v>102021</v>
      </c>
      <c r="B112" s="126" t="s">
        <v>87</v>
      </c>
      <c r="C112" s="126" t="s">
        <v>556</v>
      </c>
    </row>
    <row r="113" spans="1:3" x14ac:dyDescent="0.25">
      <c r="A113" s="125">
        <v>114831</v>
      </c>
      <c r="B113" s="126" t="s">
        <v>87</v>
      </c>
      <c r="C113" s="126" t="s">
        <v>557</v>
      </c>
    </row>
    <row r="114" spans="1:3" x14ac:dyDescent="0.25">
      <c r="A114" s="125">
        <v>110562</v>
      </c>
      <c r="B114" s="126" t="s">
        <v>87</v>
      </c>
      <c r="C114" s="126" t="s">
        <v>557</v>
      </c>
    </row>
    <row r="115" spans="1:3" x14ac:dyDescent="0.25">
      <c r="A115" s="125">
        <v>105731</v>
      </c>
      <c r="B115" s="126" t="s">
        <v>509</v>
      </c>
      <c r="C115" s="126" t="s">
        <v>558</v>
      </c>
    </row>
    <row r="116" spans="1:3" x14ac:dyDescent="0.25">
      <c r="A116" s="125">
        <v>109717</v>
      </c>
      <c r="B116" s="126" t="s">
        <v>509</v>
      </c>
      <c r="C116" s="126" t="s">
        <v>558</v>
      </c>
    </row>
    <row r="117" spans="1:3" x14ac:dyDescent="0.25">
      <c r="A117" s="125">
        <v>115253</v>
      </c>
      <c r="B117" s="126" t="s">
        <v>509</v>
      </c>
      <c r="C117" s="126" t="s">
        <v>558</v>
      </c>
    </row>
    <row r="118" spans="1:3" x14ac:dyDescent="0.25">
      <c r="A118" s="125">
        <v>107857</v>
      </c>
      <c r="B118" s="126" t="s">
        <v>509</v>
      </c>
      <c r="C118" s="126" t="s">
        <v>558</v>
      </c>
    </row>
    <row r="119" spans="1:3" x14ac:dyDescent="0.25">
      <c r="A119" s="125">
        <v>101991</v>
      </c>
      <c r="B119" s="126" t="s">
        <v>524</v>
      </c>
      <c r="C119" s="126" t="s">
        <v>558</v>
      </c>
    </row>
    <row r="120" spans="1:3" x14ac:dyDescent="0.25">
      <c r="A120" s="125">
        <v>108339</v>
      </c>
      <c r="B120" s="126" t="s">
        <v>509</v>
      </c>
      <c r="C120" s="126" t="s">
        <v>558</v>
      </c>
    </row>
    <row r="121" spans="1:3" x14ac:dyDescent="0.25">
      <c r="A121" s="125">
        <v>116963</v>
      </c>
      <c r="B121" s="126" t="s">
        <v>509</v>
      </c>
      <c r="C121" s="126" t="s">
        <v>559</v>
      </c>
    </row>
    <row r="122" spans="1:3" x14ac:dyDescent="0.25">
      <c r="A122" s="125">
        <v>119028</v>
      </c>
      <c r="B122" s="126" t="s">
        <v>509</v>
      </c>
      <c r="C122" s="126" t="s">
        <v>560</v>
      </c>
    </row>
    <row r="123" spans="1:3" x14ac:dyDescent="0.25">
      <c r="A123" s="125">
        <v>108771</v>
      </c>
      <c r="B123" s="126" t="s">
        <v>509</v>
      </c>
      <c r="C123" s="126" t="s">
        <v>560</v>
      </c>
    </row>
    <row r="124" spans="1:3" x14ac:dyDescent="0.25">
      <c r="A124" s="125">
        <v>105593</v>
      </c>
      <c r="B124" s="126" t="s">
        <v>524</v>
      </c>
      <c r="C124" s="126" t="s">
        <v>560</v>
      </c>
    </row>
    <row r="125" spans="1:3" x14ac:dyDescent="0.25">
      <c r="A125" s="125">
        <v>106208</v>
      </c>
      <c r="B125" s="126" t="s">
        <v>524</v>
      </c>
      <c r="C125" s="126" t="s">
        <v>560</v>
      </c>
    </row>
    <row r="126" spans="1:3" x14ac:dyDescent="0.25">
      <c r="A126" s="125">
        <v>106394</v>
      </c>
      <c r="B126" s="126" t="s">
        <v>61</v>
      </c>
      <c r="C126" s="126" t="s">
        <v>561</v>
      </c>
    </row>
    <row r="127" spans="1:3" x14ac:dyDescent="0.25">
      <c r="A127" s="125">
        <v>105327</v>
      </c>
      <c r="B127" s="126" t="s">
        <v>61</v>
      </c>
      <c r="C127" s="126" t="s">
        <v>561</v>
      </c>
    </row>
    <row r="128" spans="1:3" x14ac:dyDescent="0.25">
      <c r="A128" s="125">
        <v>102055</v>
      </c>
      <c r="B128" s="126" t="s">
        <v>501</v>
      </c>
      <c r="C128" s="126" t="s">
        <v>562</v>
      </c>
    </row>
    <row r="129" spans="1:3" x14ac:dyDescent="0.25">
      <c r="A129" s="125">
        <v>106365</v>
      </c>
      <c r="B129" s="126" t="s">
        <v>501</v>
      </c>
      <c r="C129" s="126" t="s">
        <v>562</v>
      </c>
    </row>
    <row r="130" spans="1:3" x14ac:dyDescent="0.25">
      <c r="A130" s="125">
        <v>102011</v>
      </c>
      <c r="B130" s="126" t="s">
        <v>501</v>
      </c>
      <c r="C130" s="126" t="s">
        <v>562</v>
      </c>
    </row>
    <row r="131" spans="1:3" x14ac:dyDescent="0.25">
      <c r="A131" s="125">
        <v>103033</v>
      </c>
      <c r="B131" s="126" t="s">
        <v>501</v>
      </c>
      <c r="C131" s="126" t="s">
        <v>562</v>
      </c>
    </row>
    <row r="132" spans="1:3" x14ac:dyDescent="0.25">
      <c r="A132" s="125">
        <v>107113</v>
      </c>
      <c r="B132" s="126" t="s">
        <v>485</v>
      </c>
      <c r="C132" s="126" t="s">
        <v>563</v>
      </c>
    </row>
    <row r="133" spans="1:3" x14ac:dyDescent="0.25">
      <c r="A133" s="125">
        <v>109910</v>
      </c>
      <c r="B133" s="126" t="s">
        <v>485</v>
      </c>
      <c r="C133" s="126" t="s">
        <v>563</v>
      </c>
    </row>
    <row r="134" spans="1:3" x14ac:dyDescent="0.25">
      <c r="A134" s="125">
        <v>106373</v>
      </c>
      <c r="B134" s="126" t="s">
        <v>485</v>
      </c>
      <c r="C134" s="126" t="s">
        <v>563</v>
      </c>
    </row>
    <row r="135" spans="1:3" x14ac:dyDescent="0.25">
      <c r="A135" s="125">
        <v>116745</v>
      </c>
      <c r="B135" s="126" t="s">
        <v>509</v>
      </c>
      <c r="C135" s="126" t="s">
        <v>564</v>
      </c>
    </row>
    <row r="136" spans="1:3" x14ac:dyDescent="0.25">
      <c r="A136" s="125">
        <v>113150</v>
      </c>
      <c r="B136" s="126" t="s">
        <v>516</v>
      </c>
      <c r="C136" s="126" t="s">
        <v>565</v>
      </c>
    </row>
    <row r="137" spans="1:3" x14ac:dyDescent="0.25">
      <c r="A137" s="125">
        <v>110595</v>
      </c>
      <c r="B137" s="126" t="s">
        <v>516</v>
      </c>
      <c r="C137" s="126" t="s">
        <v>565</v>
      </c>
    </row>
    <row r="138" spans="1:3" x14ac:dyDescent="0.25">
      <c r="A138" s="125">
        <v>106283</v>
      </c>
      <c r="B138" s="126" t="s">
        <v>501</v>
      </c>
      <c r="C138" s="126" t="s">
        <v>565</v>
      </c>
    </row>
    <row r="139" spans="1:3" x14ac:dyDescent="0.25">
      <c r="A139" s="125">
        <v>102491</v>
      </c>
      <c r="B139" s="126" t="s">
        <v>547</v>
      </c>
      <c r="C139" s="126" t="s">
        <v>566</v>
      </c>
    </row>
    <row r="140" spans="1:3" x14ac:dyDescent="0.25">
      <c r="A140" s="125">
        <v>102844</v>
      </c>
      <c r="B140" s="126" t="s">
        <v>547</v>
      </c>
      <c r="C140" s="126" t="s">
        <v>567</v>
      </c>
    </row>
    <row r="141" spans="1:3" x14ac:dyDescent="0.25">
      <c r="A141" s="125">
        <v>112630</v>
      </c>
      <c r="B141" s="126" t="s">
        <v>505</v>
      </c>
      <c r="C141" s="126" t="s">
        <v>568</v>
      </c>
    </row>
    <row r="142" spans="1:3" x14ac:dyDescent="0.25">
      <c r="A142" s="125">
        <v>101987</v>
      </c>
      <c r="B142" s="126" t="s">
        <v>505</v>
      </c>
      <c r="C142" s="126" t="s">
        <v>568</v>
      </c>
    </row>
    <row r="143" spans="1:3" x14ac:dyDescent="0.25">
      <c r="A143" s="125">
        <v>110387</v>
      </c>
      <c r="B143" s="126" t="s">
        <v>505</v>
      </c>
      <c r="C143" s="126" t="s">
        <v>568</v>
      </c>
    </row>
    <row r="144" spans="1:3" x14ac:dyDescent="0.25">
      <c r="A144" s="125">
        <v>104337</v>
      </c>
      <c r="B144" s="126" t="s">
        <v>505</v>
      </c>
      <c r="C144" s="126" t="s">
        <v>568</v>
      </c>
    </row>
    <row r="145" spans="1:3" x14ac:dyDescent="0.25">
      <c r="A145" s="125">
        <v>111193</v>
      </c>
      <c r="B145" s="126" t="s">
        <v>61</v>
      </c>
      <c r="C145" s="126" t="s">
        <v>569</v>
      </c>
    </row>
    <row r="146" spans="1:3" x14ac:dyDescent="0.25">
      <c r="A146" s="125">
        <v>105422</v>
      </c>
      <c r="B146" s="126" t="s">
        <v>61</v>
      </c>
      <c r="C146" s="126" t="s">
        <v>569</v>
      </c>
    </row>
    <row r="147" spans="1:3" x14ac:dyDescent="0.25">
      <c r="A147" s="125">
        <v>109955</v>
      </c>
      <c r="B147" s="126" t="s">
        <v>485</v>
      </c>
      <c r="C147" s="126" t="s">
        <v>570</v>
      </c>
    </row>
    <row r="148" spans="1:3" x14ac:dyDescent="0.25">
      <c r="A148" s="125">
        <v>106707</v>
      </c>
      <c r="B148" s="126" t="s">
        <v>485</v>
      </c>
      <c r="C148" s="126" t="s">
        <v>570</v>
      </c>
    </row>
    <row r="149" spans="1:3" x14ac:dyDescent="0.25">
      <c r="A149" s="125">
        <v>108911</v>
      </c>
      <c r="B149" s="126" t="s">
        <v>509</v>
      </c>
      <c r="C149" s="126" t="s">
        <v>571</v>
      </c>
    </row>
    <row r="150" spans="1:3" x14ac:dyDescent="0.25">
      <c r="A150" s="125">
        <v>106355</v>
      </c>
      <c r="B150" s="126" t="s">
        <v>509</v>
      </c>
      <c r="C150" s="126" t="s">
        <v>571</v>
      </c>
    </row>
    <row r="151" spans="1:3" x14ac:dyDescent="0.25">
      <c r="A151" s="125">
        <v>114439</v>
      </c>
      <c r="B151" s="126" t="s">
        <v>505</v>
      </c>
      <c r="C151" s="126" t="s">
        <v>572</v>
      </c>
    </row>
    <row r="152" spans="1:3" x14ac:dyDescent="0.25">
      <c r="A152" s="125">
        <v>107453</v>
      </c>
      <c r="B152" s="126" t="s">
        <v>505</v>
      </c>
      <c r="C152" s="126" t="s">
        <v>572</v>
      </c>
    </row>
    <row r="153" spans="1:3" x14ac:dyDescent="0.25">
      <c r="A153" s="125">
        <v>116222</v>
      </c>
      <c r="B153" s="126" t="s">
        <v>87</v>
      </c>
      <c r="C153" s="126" t="s">
        <v>573</v>
      </c>
    </row>
    <row r="154" spans="1:3" x14ac:dyDescent="0.25">
      <c r="A154" s="125">
        <v>110647</v>
      </c>
      <c r="B154" s="126" t="s">
        <v>61</v>
      </c>
      <c r="C154" s="126" t="s">
        <v>573</v>
      </c>
    </row>
    <row r="155" spans="1:3" x14ac:dyDescent="0.25">
      <c r="A155" s="125">
        <v>101584</v>
      </c>
      <c r="B155" s="126" t="s">
        <v>501</v>
      </c>
      <c r="C155" s="126" t="s">
        <v>573</v>
      </c>
    </row>
    <row r="156" spans="1:3" x14ac:dyDescent="0.25">
      <c r="A156" s="125">
        <v>101996</v>
      </c>
      <c r="B156" s="126" t="s">
        <v>87</v>
      </c>
      <c r="C156" s="126" t="s">
        <v>573</v>
      </c>
    </row>
    <row r="157" spans="1:3" x14ac:dyDescent="0.25">
      <c r="A157" s="125">
        <v>104740</v>
      </c>
      <c r="B157" s="126" t="s">
        <v>87</v>
      </c>
      <c r="C157" s="126" t="s">
        <v>573</v>
      </c>
    </row>
    <row r="158" spans="1:3" x14ac:dyDescent="0.25">
      <c r="A158" s="125">
        <v>107170</v>
      </c>
      <c r="B158" s="126" t="s">
        <v>516</v>
      </c>
      <c r="C158" s="126" t="s">
        <v>574</v>
      </c>
    </row>
    <row r="159" spans="1:3" x14ac:dyDescent="0.25">
      <c r="A159" s="125">
        <v>105537</v>
      </c>
      <c r="B159" s="126" t="s">
        <v>516</v>
      </c>
      <c r="C159" s="126" t="s">
        <v>574</v>
      </c>
    </row>
    <row r="160" spans="1:3" x14ac:dyDescent="0.25">
      <c r="A160" s="127">
        <v>101628</v>
      </c>
      <c r="B160" s="128" t="s">
        <v>516</v>
      </c>
      <c r="C160" s="128" t="s">
        <v>574</v>
      </c>
    </row>
    <row r="161" spans="1:3" x14ac:dyDescent="0.25">
      <c r="A161" s="125">
        <v>106965</v>
      </c>
      <c r="B161" s="126" t="s">
        <v>501</v>
      </c>
      <c r="C161" s="126" t="s">
        <v>575</v>
      </c>
    </row>
    <row r="162" spans="1:3" x14ac:dyDescent="0.25">
      <c r="A162" s="125">
        <v>106359</v>
      </c>
      <c r="B162" s="126" t="s">
        <v>501</v>
      </c>
      <c r="C162" s="126" t="s">
        <v>575</v>
      </c>
    </row>
    <row r="163" spans="1:3" x14ac:dyDescent="0.25">
      <c r="A163" s="125">
        <v>107537</v>
      </c>
      <c r="B163" s="126" t="s">
        <v>501</v>
      </c>
      <c r="C163" s="126" t="s">
        <v>575</v>
      </c>
    </row>
    <row r="164" spans="1:3" x14ac:dyDescent="0.25">
      <c r="A164" s="125">
        <v>106204</v>
      </c>
      <c r="B164" s="126" t="s">
        <v>505</v>
      </c>
      <c r="C164" s="126" t="s">
        <v>575</v>
      </c>
    </row>
    <row r="165" spans="1:3" x14ac:dyDescent="0.25">
      <c r="A165" s="125">
        <v>115475</v>
      </c>
      <c r="B165" s="126" t="s">
        <v>509</v>
      </c>
      <c r="C165" s="126" t="s">
        <v>576</v>
      </c>
    </row>
    <row r="166" spans="1:3" x14ac:dyDescent="0.25">
      <c r="A166" s="125">
        <v>115962</v>
      </c>
      <c r="B166" s="126" t="s">
        <v>509</v>
      </c>
      <c r="C166" s="126" t="s">
        <v>576</v>
      </c>
    </row>
    <row r="167" spans="1:3" x14ac:dyDescent="0.25">
      <c r="A167" s="125">
        <v>106400</v>
      </c>
      <c r="B167" s="126" t="s">
        <v>509</v>
      </c>
      <c r="C167" s="126" t="s">
        <v>576</v>
      </c>
    </row>
    <row r="168" spans="1:3" x14ac:dyDescent="0.25">
      <c r="A168" s="125">
        <v>103967</v>
      </c>
      <c r="B168" s="126" t="s">
        <v>509</v>
      </c>
      <c r="C168" s="126" t="s">
        <v>576</v>
      </c>
    </row>
    <row r="169" spans="1:3" x14ac:dyDescent="0.25">
      <c r="A169" s="125">
        <v>118939</v>
      </c>
      <c r="B169" s="126" t="s">
        <v>516</v>
      </c>
      <c r="C169" s="126" t="s">
        <v>577</v>
      </c>
    </row>
    <row r="170" spans="1:3" x14ac:dyDescent="0.25">
      <c r="A170" s="125">
        <v>116917</v>
      </c>
      <c r="B170" s="126" t="s">
        <v>516</v>
      </c>
      <c r="C170" s="126" t="s">
        <v>577</v>
      </c>
    </row>
    <row r="171" spans="1:3" x14ac:dyDescent="0.25">
      <c r="A171" s="125">
        <v>109845</v>
      </c>
      <c r="B171" s="126" t="s">
        <v>516</v>
      </c>
      <c r="C171" s="126" t="s">
        <v>577</v>
      </c>
    </row>
    <row r="172" spans="1:3" x14ac:dyDescent="0.25">
      <c r="A172" s="125">
        <v>110838</v>
      </c>
      <c r="B172" s="126" t="s">
        <v>516</v>
      </c>
      <c r="C172" s="126" t="s">
        <v>577</v>
      </c>
    </row>
    <row r="173" spans="1:3" x14ac:dyDescent="0.25">
      <c r="A173" s="125">
        <v>102581</v>
      </c>
      <c r="B173" s="126" t="s">
        <v>516</v>
      </c>
      <c r="C173" s="126" t="s">
        <v>577</v>
      </c>
    </row>
    <row r="174" spans="1:3" x14ac:dyDescent="0.25">
      <c r="A174" s="125">
        <v>102760</v>
      </c>
      <c r="B174" s="126" t="s">
        <v>516</v>
      </c>
      <c r="C174" s="126" t="s">
        <v>577</v>
      </c>
    </row>
    <row r="175" spans="1:3" x14ac:dyDescent="0.25">
      <c r="A175" s="125">
        <v>102329</v>
      </c>
      <c r="B175" s="126" t="s">
        <v>516</v>
      </c>
      <c r="C175" s="126" t="s">
        <v>577</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MJ22"/>
  <sheetViews>
    <sheetView zoomScale="85" zoomScaleNormal="85" workbookViewId="0">
      <selection activeCell="Z18" sqref="Z18:AA18"/>
    </sheetView>
  </sheetViews>
  <sheetFormatPr defaultColWidth="9.140625" defaultRowHeight="15" x14ac:dyDescent="0.25"/>
  <cols>
    <col min="1" max="1" width="5.5703125" style="129" customWidth="1"/>
    <col min="2" max="2" width="10.42578125" style="129" customWidth="1"/>
    <col min="3" max="3" width="9.140625" style="130"/>
    <col min="4" max="4" width="27.85546875" style="129" customWidth="1"/>
    <col min="5" max="5" width="11.42578125" style="129" customWidth="1"/>
    <col min="6" max="6" width="10.5703125" style="129" customWidth="1"/>
    <col min="7" max="7" width="28" style="129" customWidth="1"/>
    <col min="8" max="8" width="26.5703125" style="129" customWidth="1"/>
    <col min="9" max="9" width="90.5703125" style="129" customWidth="1"/>
    <col min="10" max="10" width="14.28515625" style="131" customWidth="1"/>
    <col min="11" max="11" width="14.42578125" style="131" customWidth="1"/>
    <col min="12" max="12" width="10.5703125" style="131" customWidth="1"/>
    <col min="13" max="13" width="11.42578125" style="131" customWidth="1"/>
    <col min="14" max="14" width="9.140625" style="131"/>
    <col min="15" max="15" width="13.42578125" style="130" customWidth="1"/>
    <col min="16" max="16" width="19.85546875" style="131" customWidth="1"/>
    <col min="17" max="17" width="12.28515625" style="130" customWidth="1"/>
    <col min="18" max="18" width="16.5703125" style="130" customWidth="1"/>
    <col min="19" max="19" width="15.7109375" style="130" customWidth="1"/>
    <col min="20" max="20" width="16.42578125" style="130" customWidth="1"/>
    <col min="21" max="21" width="14.28515625" style="130" customWidth="1"/>
    <col min="22" max="22" width="14.5703125" style="130" customWidth="1"/>
    <col min="23" max="23" width="20" style="130" customWidth="1"/>
    <col min="24" max="24" width="25" style="131" customWidth="1"/>
    <col min="25" max="25" width="16.42578125" style="131" customWidth="1"/>
    <col min="26" max="27" width="14" style="131" customWidth="1"/>
    <col min="28" max="129" width="5.5703125" style="129" customWidth="1"/>
    <col min="130" max="1024" width="9.140625" style="129"/>
  </cols>
  <sheetData>
    <row r="2" spans="1:129" ht="30" customHeight="1" x14ac:dyDescent="0.25">
      <c r="B2" s="101"/>
      <c r="C2" s="101"/>
      <c r="D2" s="101"/>
      <c r="E2" s="101"/>
      <c r="F2" s="101"/>
      <c r="G2" s="101"/>
      <c r="H2" s="101"/>
      <c r="I2" s="101"/>
      <c r="J2" s="130"/>
      <c r="K2" s="130"/>
      <c r="L2" s="130"/>
      <c r="M2" s="130"/>
      <c r="N2" s="130"/>
      <c r="P2" s="130"/>
      <c r="X2" s="130"/>
      <c r="Y2" s="130"/>
      <c r="Z2" s="130"/>
      <c r="AA2" s="130"/>
    </row>
    <row r="3" spans="1:129" ht="30" customHeight="1" x14ac:dyDescent="0.25">
      <c r="B3" s="267" t="s">
        <v>578</v>
      </c>
      <c r="C3" s="267"/>
      <c r="D3" s="267"/>
      <c r="E3" s="267"/>
      <c r="F3" s="267"/>
      <c r="G3" s="267"/>
      <c r="H3" s="267"/>
      <c r="I3" s="267"/>
      <c r="J3" s="267"/>
      <c r="K3" s="267"/>
      <c r="L3" s="267"/>
      <c r="M3" s="267"/>
      <c r="N3" s="267"/>
      <c r="O3" s="267"/>
      <c r="P3" s="130"/>
      <c r="X3" s="130"/>
      <c r="Y3" s="130"/>
      <c r="Z3" s="130"/>
      <c r="AA3" s="130"/>
    </row>
    <row r="4" spans="1:129" ht="30" customHeight="1" x14ac:dyDescent="0.25">
      <c r="B4" s="130"/>
      <c r="D4" s="130"/>
      <c r="E4" s="130"/>
      <c r="F4" s="130"/>
      <c r="G4" s="130"/>
      <c r="H4" s="130"/>
      <c r="I4" s="130"/>
      <c r="J4" s="130"/>
      <c r="K4" s="130"/>
      <c r="L4" s="130"/>
      <c r="M4" s="130"/>
      <c r="N4" s="130"/>
      <c r="P4" s="130"/>
      <c r="X4" s="130"/>
      <c r="Y4" s="130"/>
      <c r="Z4" s="130"/>
      <c r="AA4" s="130"/>
    </row>
    <row r="5" spans="1:129" ht="30" customHeight="1" x14ac:dyDescent="0.25">
      <c r="B5" s="130"/>
      <c r="D5" s="130"/>
      <c r="E5" s="130"/>
      <c r="F5" s="130"/>
      <c r="G5" s="130"/>
      <c r="H5" s="130"/>
      <c r="I5" s="130"/>
      <c r="J5" s="130"/>
      <c r="K5" s="130"/>
      <c r="L5" s="130"/>
      <c r="M5" s="130"/>
      <c r="N5" s="130"/>
      <c r="P5" s="130"/>
      <c r="X5" s="130"/>
      <c r="Y5" s="130"/>
      <c r="Z5" s="130"/>
      <c r="AA5" s="130"/>
    </row>
    <row r="6" spans="1:129" ht="30" customHeight="1" x14ac:dyDescent="0.25">
      <c r="B6" s="130"/>
      <c r="D6" s="130"/>
      <c r="E6" s="130"/>
      <c r="F6" s="130"/>
      <c r="G6" s="130"/>
      <c r="H6" s="130"/>
      <c r="I6" s="130"/>
      <c r="J6" s="130"/>
      <c r="K6" s="130"/>
      <c r="L6" s="130"/>
      <c r="M6" s="130"/>
      <c r="N6" s="130"/>
      <c r="P6" s="130"/>
      <c r="X6" s="130"/>
      <c r="Y6" s="130"/>
      <c r="Z6" s="130"/>
      <c r="AA6" s="130"/>
    </row>
    <row r="7" spans="1:129" s="133" customFormat="1" ht="30" customHeight="1" x14ac:dyDescent="0.2">
      <c r="A7" s="129"/>
      <c r="B7" s="257" t="s">
        <v>579</v>
      </c>
      <c r="C7" s="254" t="s">
        <v>127</v>
      </c>
      <c r="D7" s="254" t="s">
        <v>128</v>
      </c>
      <c r="E7" s="254" t="s">
        <v>580</v>
      </c>
      <c r="F7" s="254" t="s">
        <v>581</v>
      </c>
      <c r="G7" s="254" t="s">
        <v>18</v>
      </c>
      <c r="H7" s="254" t="s">
        <v>582</v>
      </c>
      <c r="I7" s="254" t="s">
        <v>23</v>
      </c>
      <c r="J7" s="254" t="s">
        <v>583</v>
      </c>
      <c r="K7" s="254" t="s">
        <v>584</v>
      </c>
      <c r="L7" s="254" t="s">
        <v>585</v>
      </c>
      <c r="M7" s="254" t="s">
        <v>586</v>
      </c>
      <c r="N7" s="254" t="s">
        <v>587</v>
      </c>
      <c r="O7" s="254" t="s">
        <v>588</v>
      </c>
      <c r="P7" s="254" t="s">
        <v>589</v>
      </c>
      <c r="Q7" s="254" t="s">
        <v>30</v>
      </c>
      <c r="R7" s="255" t="s">
        <v>590</v>
      </c>
      <c r="S7" s="255"/>
      <c r="T7" s="255"/>
      <c r="U7" s="38"/>
      <c r="V7" s="38"/>
      <c r="W7" s="251" t="s">
        <v>35</v>
      </c>
      <c r="X7" s="271" t="s">
        <v>591</v>
      </c>
      <c r="Y7" s="271" t="s">
        <v>592</v>
      </c>
      <c r="Z7" s="252" t="s">
        <v>38</v>
      </c>
      <c r="AA7" s="252"/>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row>
    <row r="8" spans="1:129" s="133" customFormat="1" ht="30" customHeight="1" x14ac:dyDescent="0.2">
      <c r="A8" s="129"/>
      <c r="B8" s="257"/>
      <c r="C8" s="254"/>
      <c r="D8" s="254"/>
      <c r="E8" s="254"/>
      <c r="F8" s="254"/>
      <c r="G8" s="254"/>
      <c r="H8" s="254"/>
      <c r="I8" s="254"/>
      <c r="J8" s="254"/>
      <c r="K8" s="254"/>
      <c r="L8" s="254"/>
      <c r="M8" s="254"/>
      <c r="N8" s="254"/>
      <c r="O8" s="254"/>
      <c r="P8" s="254"/>
      <c r="Q8" s="254"/>
      <c r="R8" s="272" t="s">
        <v>133</v>
      </c>
      <c r="S8" s="272"/>
      <c r="T8" s="273" t="s">
        <v>593</v>
      </c>
      <c r="U8" s="273" t="s">
        <v>135</v>
      </c>
      <c r="V8" s="273" t="s">
        <v>33</v>
      </c>
      <c r="W8" s="251"/>
      <c r="X8" s="271"/>
      <c r="Y8" s="271"/>
      <c r="Z8" s="273" t="s">
        <v>39</v>
      </c>
      <c r="AA8" s="274" t="s">
        <v>40</v>
      </c>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row>
    <row r="9" spans="1:129" s="133" customFormat="1" ht="30" customHeight="1" x14ac:dyDescent="0.2">
      <c r="A9" s="129"/>
      <c r="B9" s="257"/>
      <c r="C9" s="254"/>
      <c r="D9" s="254"/>
      <c r="E9" s="254"/>
      <c r="F9" s="254"/>
      <c r="G9" s="254"/>
      <c r="H9" s="254"/>
      <c r="I9" s="254"/>
      <c r="J9" s="254"/>
      <c r="K9" s="254"/>
      <c r="L9" s="254"/>
      <c r="M9" s="254"/>
      <c r="N9" s="254"/>
      <c r="O9" s="254"/>
      <c r="P9" s="254"/>
      <c r="Q9" s="254"/>
      <c r="R9" s="39" t="s">
        <v>39</v>
      </c>
      <c r="S9" s="39" t="s">
        <v>136</v>
      </c>
      <c r="T9" s="273"/>
      <c r="U9" s="273"/>
      <c r="V9" s="273"/>
      <c r="W9" s="273"/>
      <c r="X9" s="271"/>
      <c r="Y9" s="271"/>
      <c r="Z9" s="273"/>
      <c r="AA9" s="274"/>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29"/>
      <c r="DU9" s="129"/>
      <c r="DV9" s="129"/>
      <c r="DW9" s="129"/>
      <c r="DX9" s="129"/>
      <c r="DY9" s="129"/>
    </row>
    <row r="10" spans="1:129" s="144" customFormat="1" ht="30" customHeight="1" x14ac:dyDescent="0.25">
      <c r="A10" s="101"/>
      <c r="B10" s="135" t="s">
        <v>594</v>
      </c>
      <c r="C10" s="136">
        <v>1</v>
      </c>
      <c r="D10" s="137" t="s">
        <v>595</v>
      </c>
      <c r="E10" s="136">
        <v>140</v>
      </c>
      <c r="F10" s="136">
        <v>114598</v>
      </c>
      <c r="G10" s="137" t="s">
        <v>596</v>
      </c>
      <c r="H10" s="137" t="s">
        <v>597</v>
      </c>
      <c r="I10" s="137" t="s">
        <v>598</v>
      </c>
      <c r="J10" s="138">
        <v>43165</v>
      </c>
      <c r="K10" s="138">
        <v>44444</v>
      </c>
      <c r="L10" s="139">
        <f>0.850000005382107*100</f>
        <v>85.000000538210699</v>
      </c>
      <c r="M10" s="136" t="s">
        <v>599</v>
      </c>
      <c r="N10" s="140" t="s">
        <v>600</v>
      </c>
      <c r="O10" s="136" t="s">
        <v>601</v>
      </c>
      <c r="P10" s="136" t="s">
        <v>602</v>
      </c>
      <c r="Q10" s="136">
        <v>110</v>
      </c>
      <c r="R10" s="141">
        <v>17372378.48</v>
      </c>
      <c r="S10" s="141">
        <v>2932722.18</v>
      </c>
      <c r="T10" s="141">
        <v>132991.54</v>
      </c>
      <c r="U10" s="141">
        <v>0</v>
      </c>
      <c r="V10" s="141">
        <v>0</v>
      </c>
      <c r="W10" s="141">
        <v>20438092.199999999</v>
      </c>
      <c r="X10" s="141" t="s">
        <v>603</v>
      </c>
      <c r="Y10" s="141" t="s">
        <v>604</v>
      </c>
      <c r="Z10" s="142">
        <v>6772889.4199999999</v>
      </c>
      <c r="AA10" s="143">
        <v>961466.24</v>
      </c>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row>
    <row r="11" spans="1:129" s="144" customFormat="1" ht="30" customHeight="1" x14ac:dyDescent="0.25">
      <c r="A11" s="101"/>
      <c r="B11" s="145" t="s">
        <v>594</v>
      </c>
      <c r="C11" s="118">
        <v>2</v>
      </c>
      <c r="D11" s="146" t="s">
        <v>605</v>
      </c>
      <c r="E11" s="118">
        <v>138</v>
      </c>
      <c r="F11" s="118">
        <v>115056</v>
      </c>
      <c r="G11" s="146" t="s">
        <v>606</v>
      </c>
      <c r="H11" s="146" t="s">
        <v>607</v>
      </c>
      <c r="I11" s="146" t="s">
        <v>608</v>
      </c>
      <c r="J11" s="147">
        <v>43165</v>
      </c>
      <c r="K11" s="147">
        <v>44321</v>
      </c>
      <c r="L11" s="148">
        <f>0.850000005382107*100</f>
        <v>85.000000538210699</v>
      </c>
      <c r="M11" s="118" t="s">
        <v>50</v>
      </c>
      <c r="N11" s="149" t="s">
        <v>600</v>
      </c>
      <c r="O11" s="118" t="s">
        <v>609</v>
      </c>
      <c r="P11" s="118" t="s">
        <v>610</v>
      </c>
      <c r="Q11" s="118">
        <v>110</v>
      </c>
      <c r="R11" s="150">
        <v>18877673.149999999</v>
      </c>
      <c r="S11" s="150">
        <v>3135663.04</v>
      </c>
      <c r="T11" s="150">
        <v>195691.05</v>
      </c>
      <c r="U11" s="150">
        <v>0</v>
      </c>
      <c r="V11" s="150">
        <v>0</v>
      </c>
      <c r="W11" s="150">
        <v>22209027.239999998</v>
      </c>
      <c r="X11" s="150" t="s">
        <v>603</v>
      </c>
      <c r="Y11" s="150" t="s">
        <v>611</v>
      </c>
      <c r="Z11" s="151">
        <v>3397147.03</v>
      </c>
      <c r="AA11" s="152">
        <v>379622.56</v>
      </c>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row>
    <row r="12" spans="1:129" s="144" customFormat="1" ht="30" customHeight="1" x14ac:dyDescent="0.25">
      <c r="A12" s="101"/>
      <c r="B12" s="145" t="s">
        <v>594</v>
      </c>
      <c r="C12" s="118">
        <v>3</v>
      </c>
      <c r="D12" s="146" t="s">
        <v>605</v>
      </c>
      <c r="E12" s="118">
        <v>18</v>
      </c>
      <c r="F12" s="118">
        <v>102217</v>
      </c>
      <c r="G12" s="146" t="s">
        <v>612</v>
      </c>
      <c r="H12" s="146" t="s">
        <v>613</v>
      </c>
      <c r="I12" s="146" t="s">
        <v>614</v>
      </c>
      <c r="J12" s="147">
        <v>43021</v>
      </c>
      <c r="K12" s="147">
        <v>44298</v>
      </c>
      <c r="L12" s="148">
        <f>0.834905936034277*100</f>
        <v>83.490593603427698</v>
      </c>
      <c r="M12" s="118" t="s">
        <v>50</v>
      </c>
      <c r="N12" s="149" t="s">
        <v>600</v>
      </c>
      <c r="O12" s="118" t="s">
        <v>615</v>
      </c>
      <c r="P12" s="118" t="s">
        <v>616</v>
      </c>
      <c r="Q12" s="118">
        <v>110</v>
      </c>
      <c r="R12" s="150">
        <v>21653822.879999999</v>
      </c>
      <c r="S12" s="150">
        <v>3623222.03</v>
      </c>
      <c r="T12" s="150">
        <v>658598.79</v>
      </c>
      <c r="U12" s="150">
        <v>0</v>
      </c>
      <c r="V12" s="150">
        <v>0</v>
      </c>
      <c r="W12" s="150">
        <v>25935643.699999999</v>
      </c>
      <c r="X12" s="150" t="s">
        <v>603</v>
      </c>
      <c r="Y12" s="150" t="s">
        <v>617</v>
      </c>
      <c r="Z12" s="151">
        <v>12663726.08</v>
      </c>
      <c r="AA12" s="152">
        <v>1945218.06</v>
      </c>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row>
    <row r="13" spans="1:129" s="144" customFormat="1" ht="30" customHeight="1" x14ac:dyDescent="0.25">
      <c r="A13" s="101"/>
      <c r="B13" s="145" t="s">
        <v>594</v>
      </c>
      <c r="C13" s="136">
        <v>4</v>
      </c>
      <c r="D13" s="146" t="s">
        <v>605</v>
      </c>
      <c r="E13" s="118">
        <v>18</v>
      </c>
      <c r="F13" s="118">
        <v>102218</v>
      </c>
      <c r="G13" s="146" t="s">
        <v>618</v>
      </c>
      <c r="H13" s="146" t="s">
        <v>613</v>
      </c>
      <c r="I13" s="146" t="s">
        <v>619</v>
      </c>
      <c r="J13" s="147">
        <v>43005</v>
      </c>
      <c r="K13" s="147">
        <v>44281</v>
      </c>
      <c r="L13" s="148">
        <f>0.834905936034277*100</f>
        <v>83.490593603427698</v>
      </c>
      <c r="M13" s="118" t="s">
        <v>50</v>
      </c>
      <c r="N13" s="149" t="s">
        <v>600</v>
      </c>
      <c r="O13" s="118" t="s">
        <v>620</v>
      </c>
      <c r="P13" s="118" t="s">
        <v>616</v>
      </c>
      <c r="Q13" s="118">
        <v>110</v>
      </c>
      <c r="R13" s="150">
        <v>20677123.960000001</v>
      </c>
      <c r="S13" s="150">
        <v>3433474.9</v>
      </c>
      <c r="T13" s="150">
        <v>677593.79</v>
      </c>
      <c r="U13" s="150">
        <v>0</v>
      </c>
      <c r="V13" s="150">
        <v>689.13</v>
      </c>
      <c r="W13" s="150">
        <v>24788881.780000001</v>
      </c>
      <c r="X13" s="150" t="s">
        <v>621</v>
      </c>
      <c r="Y13" s="150" t="s">
        <v>622</v>
      </c>
      <c r="Z13" s="151">
        <v>12139608.15</v>
      </c>
      <c r="AA13" s="152">
        <v>1776350.13</v>
      </c>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row>
    <row r="14" spans="1:129" s="144" customFormat="1" ht="30" customHeight="1" x14ac:dyDescent="0.25">
      <c r="A14" s="101"/>
      <c r="B14" s="145" t="s">
        <v>594</v>
      </c>
      <c r="C14" s="136">
        <v>5</v>
      </c>
      <c r="D14" s="146" t="s">
        <v>623</v>
      </c>
      <c r="E14" s="118">
        <v>436</v>
      </c>
      <c r="F14" s="118">
        <v>126749</v>
      </c>
      <c r="G14" s="146" t="s">
        <v>624</v>
      </c>
      <c r="H14" s="146" t="s">
        <v>625</v>
      </c>
      <c r="I14" s="146" t="s">
        <v>626</v>
      </c>
      <c r="J14" s="147">
        <v>44013</v>
      </c>
      <c r="K14" s="147">
        <v>45107</v>
      </c>
      <c r="L14" s="148">
        <f>0.850000001625293*100</f>
        <v>85.000000162529304</v>
      </c>
      <c r="M14" s="118" t="s">
        <v>50</v>
      </c>
      <c r="N14" s="149" t="s">
        <v>627</v>
      </c>
      <c r="O14" s="118" t="s">
        <v>628</v>
      </c>
      <c r="P14" s="118" t="s">
        <v>629</v>
      </c>
      <c r="Q14" s="118">
        <v>73</v>
      </c>
      <c r="R14" s="150">
        <v>2353422.06</v>
      </c>
      <c r="S14" s="150">
        <v>380363.59</v>
      </c>
      <c r="T14" s="150">
        <v>34946.18</v>
      </c>
      <c r="U14" s="150">
        <v>0</v>
      </c>
      <c r="V14" s="150">
        <v>0</v>
      </c>
      <c r="W14" s="150">
        <v>2768731.83</v>
      </c>
      <c r="X14" s="150" t="s">
        <v>603</v>
      </c>
      <c r="Y14" s="150"/>
      <c r="Z14" s="151">
        <v>0</v>
      </c>
      <c r="AA14" s="152">
        <v>0</v>
      </c>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row>
    <row r="15" spans="1:129" s="144" customFormat="1" ht="30" customHeight="1" x14ac:dyDescent="0.25">
      <c r="A15" s="101"/>
      <c r="B15" s="145" t="s">
        <v>594</v>
      </c>
      <c r="C15" s="136">
        <v>6</v>
      </c>
      <c r="D15" s="146" t="s">
        <v>630</v>
      </c>
      <c r="E15" s="118">
        <v>827</v>
      </c>
      <c r="F15" s="118">
        <v>140763</v>
      </c>
      <c r="G15" s="146" t="s">
        <v>631</v>
      </c>
      <c r="H15" s="146" t="s">
        <v>632</v>
      </c>
      <c r="I15" s="146" t="s">
        <v>633</v>
      </c>
      <c r="J15" s="147">
        <v>44257</v>
      </c>
      <c r="K15" s="147">
        <v>45289</v>
      </c>
      <c r="L15" s="148">
        <v>0.95</v>
      </c>
      <c r="M15" s="118" t="s">
        <v>634</v>
      </c>
      <c r="N15" s="149" t="s">
        <v>62</v>
      </c>
      <c r="O15" s="118" t="s">
        <v>635</v>
      </c>
      <c r="P15" s="118" t="s">
        <v>636</v>
      </c>
      <c r="Q15" s="118">
        <v>110</v>
      </c>
      <c r="R15" s="150">
        <v>3140741.99</v>
      </c>
      <c r="S15" s="150">
        <v>146717.39000000001</v>
      </c>
      <c r="T15" s="150">
        <v>18584.82</v>
      </c>
      <c r="U15" s="150">
        <v>0</v>
      </c>
      <c r="V15" s="150">
        <v>0</v>
      </c>
      <c r="W15" s="150">
        <v>3306044.2</v>
      </c>
      <c r="X15" s="150" t="s">
        <v>603</v>
      </c>
      <c r="Y15" s="150"/>
      <c r="Z15" s="151">
        <v>0</v>
      </c>
      <c r="AA15" s="152">
        <v>0</v>
      </c>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row>
    <row r="16" spans="1:129" s="144" customFormat="1" ht="30" customHeight="1" x14ac:dyDescent="0.25">
      <c r="A16" s="101"/>
      <c r="B16" s="153" t="s">
        <v>637</v>
      </c>
      <c r="C16" s="118">
        <v>7</v>
      </c>
      <c r="D16" s="154" t="s">
        <v>638</v>
      </c>
      <c r="E16" s="155">
        <v>74</v>
      </c>
      <c r="F16" s="118">
        <v>106557</v>
      </c>
      <c r="G16" s="146" t="s">
        <v>639</v>
      </c>
      <c r="H16" s="146" t="s">
        <v>640</v>
      </c>
      <c r="I16" s="146" t="s">
        <v>641</v>
      </c>
      <c r="J16" s="156">
        <v>43216</v>
      </c>
      <c r="K16" s="147">
        <v>44475</v>
      </c>
      <c r="L16" s="157">
        <f>0.838971957202398*100</f>
        <v>83.897195720239807</v>
      </c>
      <c r="M16" s="118" t="s">
        <v>50</v>
      </c>
      <c r="N16" s="118" t="s">
        <v>51</v>
      </c>
      <c r="O16" s="118" t="s">
        <v>642</v>
      </c>
      <c r="P16" s="118" t="s">
        <v>643</v>
      </c>
      <c r="Q16" s="118">
        <v>115</v>
      </c>
      <c r="R16" s="150">
        <v>5386801.29</v>
      </c>
      <c r="S16" s="150">
        <v>237414.85</v>
      </c>
      <c r="T16" s="150">
        <v>796500.6</v>
      </c>
      <c r="U16" s="150">
        <v>0</v>
      </c>
      <c r="V16" s="150">
        <v>0</v>
      </c>
      <c r="W16" s="150">
        <v>6420716.7400000002</v>
      </c>
      <c r="X16" s="151" t="s">
        <v>603</v>
      </c>
      <c r="Y16" s="151" t="s">
        <v>644</v>
      </c>
      <c r="Z16" s="151">
        <v>3021520.91</v>
      </c>
      <c r="AA16" s="152">
        <v>163365.17000000001</v>
      </c>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row>
    <row r="17" spans="1:129" s="144" customFormat="1" ht="30" customHeight="1" x14ac:dyDescent="0.25">
      <c r="A17" s="101"/>
      <c r="B17" s="158" t="s">
        <v>637</v>
      </c>
      <c r="C17" s="136">
        <v>8</v>
      </c>
      <c r="D17" s="159" t="s">
        <v>638</v>
      </c>
      <c r="E17" s="160">
        <v>74</v>
      </c>
      <c r="F17" s="161">
        <v>106821</v>
      </c>
      <c r="G17" s="162" t="s">
        <v>645</v>
      </c>
      <c r="H17" s="162" t="s">
        <v>646</v>
      </c>
      <c r="I17" s="162" t="s">
        <v>647</v>
      </c>
      <c r="J17" s="163">
        <v>43249</v>
      </c>
      <c r="K17" s="164">
        <v>44598</v>
      </c>
      <c r="L17" s="165">
        <f>0.850000001625293*100</f>
        <v>85.000000162529304</v>
      </c>
      <c r="M17" s="161" t="s">
        <v>50</v>
      </c>
      <c r="N17" s="161" t="s">
        <v>51</v>
      </c>
      <c r="O17" s="161" t="s">
        <v>648</v>
      </c>
      <c r="P17" s="166" t="s">
        <v>649</v>
      </c>
      <c r="Q17" s="161">
        <v>115</v>
      </c>
      <c r="R17" s="167">
        <v>3821346.2</v>
      </c>
      <c r="S17" s="167">
        <v>646148.19999999995</v>
      </c>
      <c r="T17" s="168">
        <v>28207.01</v>
      </c>
      <c r="U17" s="168">
        <v>0</v>
      </c>
      <c r="V17" s="167">
        <v>0</v>
      </c>
      <c r="W17" s="167">
        <v>4495701.41</v>
      </c>
      <c r="X17" s="169" t="s">
        <v>603</v>
      </c>
      <c r="Y17" s="169" t="s">
        <v>650</v>
      </c>
      <c r="Z17" s="169">
        <v>2068670.75</v>
      </c>
      <c r="AA17" s="170">
        <v>278985.84000000003</v>
      </c>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row>
    <row r="18" spans="1:129" s="130" customFormat="1" ht="30" customHeight="1" x14ac:dyDescent="0.2">
      <c r="A18" s="129"/>
      <c r="B18" s="268" t="s">
        <v>11</v>
      </c>
      <c r="C18" s="268"/>
      <c r="D18" s="268"/>
      <c r="E18" s="268"/>
      <c r="F18" s="268"/>
      <c r="G18" s="268"/>
      <c r="H18" s="268"/>
      <c r="I18" s="268"/>
      <c r="J18" s="268"/>
      <c r="K18" s="268"/>
      <c r="L18" s="268"/>
      <c r="M18" s="268"/>
      <c r="N18" s="268"/>
      <c r="O18" s="268"/>
      <c r="P18" s="268"/>
      <c r="Q18" s="268"/>
      <c r="R18" s="104">
        <f t="shared" ref="R18:W18" si="0">SUM(R10:R17)</f>
        <v>93283310.010000005</v>
      </c>
      <c r="S18" s="104">
        <f t="shared" si="0"/>
        <v>14535726.18</v>
      </c>
      <c r="T18" s="104">
        <f t="shared" si="0"/>
        <v>2543113.7799999998</v>
      </c>
      <c r="U18" s="104">
        <f t="shared" si="0"/>
        <v>0</v>
      </c>
      <c r="V18" s="104">
        <f t="shared" si="0"/>
        <v>689.13</v>
      </c>
      <c r="W18" s="104">
        <f t="shared" si="0"/>
        <v>110362839.09999999</v>
      </c>
      <c r="X18" s="104"/>
      <c r="Y18" s="104"/>
      <c r="Z18" s="104">
        <f>SUM(Z10:Z17)</f>
        <v>40063562.340000004</v>
      </c>
      <c r="AA18" s="171">
        <f>SUM(AA10:AA17)</f>
        <v>5505008</v>
      </c>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29"/>
      <c r="CK18" s="129"/>
      <c r="CL18" s="129"/>
      <c r="CM18" s="129"/>
      <c r="CN18" s="129"/>
      <c r="CO18" s="129"/>
      <c r="CP18" s="129"/>
      <c r="CQ18" s="129"/>
      <c r="CR18" s="129"/>
      <c r="CS18" s="129"/>
      <c r="CT18" s="129"/>
      <c r="CU18" s="129"/>
      <c r="CV18" s="129"/>
      <c r="CW18" s="129"/>
      <c r="CX18" s="129"/>
      <c r="CY18" s="129"/>
      <c r="CZ18" s="129"/>
      <c r="DA18" s="129"/>
      <c r="DB18" s="129"/>
      <c r="DC18" s="129"/>
      <c r="DD18" s="129"/>
      <c r="DE18" s="129"/>
      <c r="DF18" s="129"/>
      <c r="DG18" s="129"/>
      <c r="DH18" s="129"/>
      <c r="DI18" s="129"/>
      <c r="DJ18" s="129"/>
      <c r="DK18" s="129"/>
      <c r="DL18" s="129"/>
      <c r="DM18" s="129"/>
      <c r="DN18" s="129"/>
      <c r="DO18" s="129"/>
      <c r="DP18" s="129"/>
      <c r="DQ18" s="129"/>
      <c r="DR18" s="129"/>
      <c r="DS18" s="129"/>
      <c r="DT18" s="129"/>
      <c r="DU18" s="129"/>
      <c r="DV18" s="129"/>
      <c r="DW18" s="129"/>
      <c r="DX18" s="129"/>
      <c r="DY18" s="129"/>
    </row>
    <row r="21" spans="1:129" x14ac:dyDescent="0.25">
      <c r="R21" s="172"/>
    </row>
    <row r="22" spans="1:129" x14ac:dyDescent="0.25">
      <c r="W22" s="172"/>
    </row>
  </sheetData>
  <mergeCells count="29">
    <mergeCell ref="B3:O3"/>
    <mergeCell ref="B7:B9"/>
    <mergeCell ref="C7:C9"/>
    <mergeCell ref="D7:D9"/>
    <mergeCell ref="E7:E9"/>
    <mergeCell ref="F7:F9"/>
    <mergeCell ref="G7:G9"/>
    <mergeCell ref="H7:H9"/>
    <mergeCell ref="I7:I9"/>
    <mergeCell ref="J7:J9"/>
    <mergeCell ref="K7:K9"/>
    <mergeCell ref="L7:L9"/>
    <mergeCell ref="M7:M9"/>
    <mergeCell ref="N7:N9"/>
    <mergeCell ref="O7:O9"/>
    <mergeCell ref="B18:Q18"/>
    <mergeCell ref="Y7:Y9"/>
    <mergeCell ref="Z7:AA7"/>
    <mergeCell ref="R8:S8"/>
    <mergeCell ref="T8:T9"/>
    <mergeCell ref="U8:U9"/>
    <mergeCell ref="V8:V9"/>
    <mergeCell ref="Z8:Z9"/>
    <mergeCell ref="AA8:AA9"/>
    <mergeCell ref="P7:P9"/>
    <mergeCell ref="Q7:Q9"/>
    <mergeCell ref="R7:T7"/>
    <mergeCell ref="W7:W9"/>
    <mergeCell ref="X7:X9"/>
  </mergeCells>
  <conditionalFormatting sqref="F7:F9">
    <cfRule type="duplicateValues" dxfId="1" priority="2"/>
  </conditionalFormatting>
  <conditionalFormatting sqref="F7:F9">
    <cfRule type="duplicateValues" dxfId="0" priority="3"/>
  </conditionalFormatting>
  <pageMargins left="0.70833333333333304" right="0.70833333333333304" top="0.74791666666666701" bottom="0.74791666666666701" header="0.51180555555555496" footer="0.51180555555555496"/>
  <pageSetup paperSize="9" firstPageNumber="0" fitToHeight="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MJ15"/>
  <sheetViews>
    <sheetView zoomScale="85" zoomScaleNormal="85" workbookViewId="0">
      <selection activeCell="E23" sqref="E23"/>
    </sheetView>
  </sheetViews>
  <sheetFormatPr defaultColWidth="9.140625" defaultRowHeight="15" x14ac:dyDescent="0.25"/>
  <cols>
    <col min="1" max="1" width="6.7109375" style="30" customWidth="1"/>
    <col min="2" max="2" width="10.7109375" style="30" customWidth="1"/>
    <col min="3" max="3" width="9.140625" style="30"/>
    <col min="4" max="4" width="23.7109375" style="30" customWidth="1"/>
    <col min="5" max="5" width="12.85546875" style="30" customWidth="1"/>
    <col min="6" max="6" width="50" style="30" customWidth="1"/>
    <col min="7" max="7" width="17.85546875" style="30" customWidth="1"/>
    <col min="8" max="8" width="18.28515625" style="30" customWidth="1"/>
    <col min="9" max="11" width="9.140625" style="30"/>
    <col min="12" max="12" width="21.140625" style="30" customWidth="1"/>
    <col min="13" max="13" width="10.28515625" style="30" customWidth="1"/>
    <col min="14" max="14" width="10.140625" style="30" customWidth="1"/>
    <col min="15" max="16" width="16" style="30" customWidth="1"/>
    <col min="17" max="17" width="16.5703125" style="30" customWidth="1"/>
    <col min="18" max="18" width="12" style="30" customWidth="1"/>
    <col min="19" max="19" width="14" style="30" customWidth="1"/>
    <col min="20" max="20" width="15.42578125" style="30" customWidth="1"/>
    <col min="21" max="21" width="15" style="30" customWidth="1"/>
    <col min="22" max="22" width="9.140625" style="30"/>
    <col min="23" max="24" width="12.28515625" style="30" customWidth="1"/>
    <col min="25" max="1024" width="9.140625" style="30"/>
  </cols>
  <sheetData>
    <row r="2" spans="1:24" ht="30" customHeight="1" x14ac:dyDescent="0.25">
      <c r="A2" s="267" t="s">
        <v>651</v>
      </c>
      <c r="B2" s="267"/>
      <c r="C2" s="267"/>
      <c r="D2" s="267"/>
      <c r="E2" s="267"/>
      <c r="F2" s="267"/>
      <c r="G2" s="267"/>
      <c r="H2" s="267"/>
      <c r="I2" s="267"/>
      <c r="J2" s="267"/>
      <c r="K2" s="267"/>
      <c r="L2" s="267"/>
      <c r="M2" s="267"/>
      <c r="N2" s="267"/>
    </row>
    <row r="3" spans="1:24" s="174" customFormat="1" ht="30" customHeight="1" x14ac:dyDescent="0.2">
      <c r="A3" s="173"/>
      <c r="B3" s="173"/>
      <c r="C3" s="173"/>
      <c r="D3" s="173"/>
      <c r="E3" s="173"/>
      <c r="F3" s="173"/>
      <c r="G3" s="173"/>
      <c r="H3" s="173"/>
      <c r="I3" s="173"/>
      <c r="J3" s="173"/>
      <c r="K3" s="173"/>
      <c r="L3" s="173"/>
      <c r="M3" s="173"/>
      <c r="N3" s="173"/>
      <c r="O3" s="173"/>
      <c r="P3" s="173"/>
      <c r="Q3" s="173"/>
      <c r="R3" s="173"/>
      <c r="S3" s="173"/>
      <c r="T3" s="173"/>
      <c r="U3" s="173"/>
      <c r="V3" s="173"/>
      <c r="W3" s="173"/>
      <c r="X3" s="173"/>
    </row>
    <row r="4" spans="1:24" s="174" customFormat="1" ht="30" customHeight="1" x14ac:dyDescent="0.2">
      <c r="A4" s="175"/>
      <c r="B4" s="175"/>
      <c r="C4" s="175"/>
      <c r="D4" s="175"/>
      <c r="E4" s="175"/>
      <c r="F4" s="175"/>
      <c r="G4" s="175"/>
      <c r="H4" s="175"/>
      <c r="I4" s="175"/>
      <c r="J4" s="175"/>
      <c r="K4" s="175"/>
      <c r="L4" s="175"/>
      <c r="M4" s="175"/>
      <c r="N4" s="175"/>
      <c r="O4" s="175"/>
      <c r="P4" s="175"/>
      <c r="Q4" s="175"/>
      <c r="R4" s="175"/>
      <c r="S4" s="175"/>
      <c r="T4" s="175"/>
      <c r="U4" s="175"/>
      <c r="V4" s="175"/>
      <c r="W4" s="175"/>
      <c r="X4" s="175"/>
    </row>
    <row r="5" spans="1:24" s="174" customFormat="1" ht="30" customHeight="1" x14ac:dyDescent="0.2">
      <c r="A5" s="249"/>
      <c r="B5" s="249"/>
      <c r="C5" s="249"/>
      <c r="D5" s="249"/>
      <c r="E5" s="249"/>
      <c r="F5" s="249"/>
      <c r="G5" s="249"/>
      <c r="H5" s="249"/>
      <c r="I5" s="249"/>
      <c r="J5" s="249"/>
      <c r="K5" s="249"/>
      <c r="L5" s="249"/>
      <c r="M5" s="249"/>
      <c r="N5" s="249"/>
      <c r="O5" s="249"/>
      <c r="P5" s="249"/>
      <c r="Q5" s="249"/>
      <c r="R5" s="249"/>
      <c r="S5" s="249"/>
      <c r="T5" s="249"/>
      <c r="U5" s="34"/>
      <c r="V5" s="34"/>
      <c r="W5" s="176"/>
      <c r="X5" s="177"/>
    </row>
    <row r="6" spans="1:24" s="174" customFormat="1" ht="30" customHeight="1" x14ac:dyDescent="0.2">
      <c r="A6" s="257" t="s">
        <v>127</v>
      </c>
      <c r="B6" s="254" t="s">
        <v>128</v>
      </c>
      <c r="C6" s="254" t="s">
        <v>652</v>
      </c>
      <c r="D6" s="254" t="s">
        <v>18</v>
      </c>
      <c r="E6" s="254" t="s">
        <v>130</v>
      </c>
      <c r="F6" s="254" t="s">
        <v>23</v>
      </c>
      <c r="G6" s="254" t="s">
        <v>24</v>
      </c>
      <c r="H6" s="254" t="s">
        <v>25</v>
      </c>
      <c r="I6" s="254" t="s">
        <v>26</v>
      </c>
      <c r="J6" s="254" t="s">
        <v>27</v>
      </c>
      <c r="K6" s="254" t="s">
        <v>28</v>
      </c>
      <c r="L6" s="254" t="s">
        <v>131</v>
      </c>
      <c r="M6" s="254" t="s">
        <v>29</v>
      </c>
      <c r="N6" s="254" t="s">
        <v>30</v>
      </c>
      <c r="O6" s="255" t="s">
        <v>132</v>
      </c>
      <c r="P6" s="255"/>
      <c r="Q6" s="255"/>
      <c r="R6" s="38"/>
      <c r="S6" s="38"/>
      <c r="T6" s="251" t="s">
        <v>35</v>
      </c>
      <c r="U6" s="271" t="s">
        <v>36</v>
      </c>
      <c r="V6" s="271" t="s">
        <v>37</v>
      </c>
      <c r="W6" s="252" t="s">
        <v>653</v>
      </c>
      <c r="X6" s="252"/>
    </row>
    <row r="7" spans="1:24" s="174" customFormat="1" ht="30" customHeight="1" x14ac:dyDescent="0.2">
      <c r="A7" s="257"/>
      <c r="B7" s="254"/>
      <c r="C7" s="254"/>
      <c r="D7" s="254"/>
      <c r="E7" s="254"/>
      <c r="F7" s="254"/>
      <c r="G7" s="254"/>
      <c r="H7" s="254"/>
      <c r="I7" s="254"/>
      <c r="J7" s="254"/>
      <c r="K7" s="254"/>
      <c r="L7" s="254"/>
      <c r="M7" s="254"/>
      <c r="N7" s="254"/>
      <c r="O7" s="272" t="s">
        <v>133</v>
      </c>
      <c r="P7" s="272"/>
      <c r="Q7" s="273" t="s">
        <v>134</v>
      </c>
      <c r="R7" s="273" t="s">
        <v>135</v>
      </c>
      <c r="S7" s="273" t="s">
        <v>33</v>
      </c>
      <c r="T7" s="251"/>
      <c r="U7" s="271"/>
      <c r="V7" s="271"/>
      <c r="W7" s="273" t="s">
        <v>39</v>
      </c>
      <c r="X7" s="274" t="s">
        <v>40</v>
      </c>
    </row>
    <row r="8" spans="1:24" s="174" customFormat="1" ht="30" customHeight="1" x14ac:dyDescent="0.2">
      <c r="A8" s="257"/>
      <c r="B8" s="254"/>
      <c r="C8" s="254"/>
      <c r="D8" s="254"/>
      <c r="E8" s="254"/>
      <c r="F8" s="254"/>
      <c r="G8" s="254"/>
      <c r="H8" s="254"/>
      <c r="I8" s="254"/>
      <c r="J8" s="254"/>
      <c r="K8" s="254"/>
      <c r="L8" s="254"/>
      <c r="M8" s="254"/>
      <c r="N8" s="254"/>
      <c r="O8" s="39" t="s">
        <v>39</v>
      </c>
      <c r="P8" s="39" t="s">
        <v>136</v>
      </c>
      <c r="Q8" s="273"/>
      <c r="R8" s="273"/>
      <c r="S8" s="273"/>
      <c r="T8" s="273"/>
      <c r="U8" s="271"/>
      <c r="V8" s="271"/>
      <c r="W8" s="273"/>
      <c r="X8" s="274"/>
    </row>
    <row r="9" spans="1:24" s="186" customFormat="1" ht="30" customHeight="1" x14ac:dyDescent="0.25">
      <c r="A9" s="236">
        <v>1</v>
      </c>
      <c r="B9" s="178" t="s">
        <v>654</v>
      </c>
      <c r="C9" s="178">
        <v>127133</v>
      </c>
      <c r="D9" s="179" t="s">
        <v>655</v>
      </c>
      <c r="E9" s="179" t="s">
        <v>656</v>
      </c>
      <c r="F9" s="179" t="s">
        <v>657</v>
      </c>
      <c r="G9" s="180">
        <v>43529</v>
      </c>
      <c r="H9" s="180">
        <v>44625</v>
      </c>
      <c r="I9" s="181">
        <v>85</v>
      </c>
      <c r="J9" s="178" t="s">
        <v>634</v>
      </c>
      <c r="K9" s="178" t="s">
        <v>62</v>
      </c>
      <c r="L9" s="178" t="s">
        <v>658</v>
      </c>
      <c r="M9" s="178" t="s">
        <v>659</v>
      </c>
      <c r="N9" s="182" t="s">
        <v>660</v>
      </c>
      <c r="O9" s="183">
        <v>7482298.9500000002</v>
      </c>
      <c r="P9" s="183">
        <v>1320405.69</v>
      </c>
      <c r="Q9" s="183">
        <v>1692948.93</v>
      </c>
      <c r="R9" s="184">
        <v>0</v>
      </c>
      <c r="S9" s="183">
        <v>3416754.01</v>
      </c>
      <c r="T9" s="183">
        <f>SUBTOTAL(9,O9:S9)</f>
        <v>13912407.58</v>
      </c>
      <c r="U9" s="184" t="s">
        <v>145</v>
      </c>
      <c r="V9" s="184"/>
      <c r="W9" s="184">
        <v>3467873.41</v>
      </c>
      <c r="X9" s="185">
        <v>611977.67000000004</v>
      </c>
    </row>
    <row r="10" spans="1:24" s="188" customFormat="1" ht="30" customHeight="1" x14ac:dyDescent="0.25">
      <c r="A10" s="250" t="s">
        <v>11</v>
      </c>
      <c r="B10" s="250"/>
      <c r="C10" s="250"/>
      <c r="D10" s="250"/>
      <c r="E10" s="250"/>
      <c r="F10" s="250"/>
      <c r="G10" s="250"/>
      <c r="H10" s="250"/>
      <c r="I10" s="250"/>
      <c r="J10" s="250"/>
      <c r="K10" s="250"/>
      <c r="L10" s="250"/>
      <c r="M10" s="250"/>
      <c r="N10" s="250"/>
      <c r="O10" s="121">
        <f t="shared" ref="O10:X10" si="0">SUM(O9)</f>
        <v>7482298.9500000002</v>
      </c>
      <c r="P10" s="121">
        <f t="shared" si="0"/>
        <v>1320405.69</v>
      </c>
      <c r="Q10" s="121">
        <f t="shared" si="0"/>
        <v>1692948.93</v>
      </c>
      <c r="R10" s="121">
        <f t="shared" si="0"/>
        <v>0</v>
      </c>
      <c r="S10" s="121">
        <f t="shared" si="0"/>
        <v>3416754.01</v>
      </c>
      <c r="T10" s="121">
        <f t="shared" si="0"/>
        <v>13912407.58</v>
      </c>
      <c r="U10" s="121">
        <f t="shared" si="0"/>
        <v>0</v>
      </c>
      <c r="V10" s="121">
        <f t="shared" si="0"/>
        <v>0</v>
      </c>
      <c r="W10" s="121">
        <f t="shared" si="0"/>
        <v>3467873.41</v>
      </c>
      <c r="X10" s="187">
        <f t="shared" si="0"/>
        <v>611977.67000000004</v>
      </c>
    </row>
    <row r="15" spans="1:24" x14ac:dyDescent="0.25">
      <c r="O15" s="189"/>
      <c r="P15" s="189"/>
      <c r="Q15" s="189"/>
      <c r="R15" s="189"/>
      <c r="S15" s="189"/>
      <c r="T15" s="189"/>
      <c r="U15" s="189"/>
      <c r="V15" s="189"/>
      <c r="W15" s="189"/>
      <c r="X15" s="189"/>
    </row>
  </sheetData>
  <mergeCells count="28">
    <mergeCell ref="A2:N2"/>
    <mergeCell ref="A5:T5"/>
    <mergeCell ref="A6:A8"/>
    <mergeCell ref="B6:B8"/>
    <mergeCell ref="C6:C8"/>
    <mergeCell ref="D6:D8"/>
    <mergeCell ref="E6:E8"/>
    <mergeCell ref="F6:F8"/>
    <mergeCell ref="G6:G8"/>
    <mergeCell ref="H6:H8"/>
    <mergeCell ref="I6:I8"/>
    <mergeCell ref="J6:J8"/>
    <mergeCell ref="K6:K8"/>
    <mergeCell ref="L6:L8"/>
    <mergeCell ref="M6:M8"/>
    <mergeCell ref="N6:N8"/>
    <mergeCell ref="W6:X6"/>
    <mergeCell ref="O7:P7"/>
    <mergeCell ref="Q7:Q8"/>
    <mergeCell ref="R7:R8"/>
    <mergeCell ref="S7:S8"/>
    <mergeCell ref="W7:W8"/>
    <mergeCell ref="X7:X8"/>
    <mergeCell ref="A10:N10"/>
    <mergeCell ref="O6:Q6"/>
    <mergeCell ref="T6:T8"/>
    <mergeCell ref="U6:U8"/>
    <mergeCell ref="V6:V8"/>
  </mergeCells>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MJ18"/>
  <sheetViews>
    <sheetView zoomScale="80" zoomScaleNormal="80" workbookViewId="0">
      <selection activeCell="J25" sqref="J25"/>
    </sheetView>
  </sheetViews>
  <sheetFormatPr defaultColWidth="9.140625" defaultRowHeight="15" x14ac:dyDescent="0.25"/>
  <cols>
    <col min="1" max="1" width="11.7109375" style="30" customWidth="1"/>
    <col min="2" max="2" width="13.140625" style="30" customWidth="1"/>
    <col min="3" max="3" width="11.28515625" style="35" customWidth="1"/>
    <col min="4" max="4" width="11.42578125" style="30" customWidth="1"/>
    <col min="5" max="5" width="14.28515625" style="100" customWidth="1"/>
    <col min="6" max="6" width="16.28515625" style="100" customWidth="1"/>
    <col min="7" max="7" width="38.42578125" style="190" customWidth="1"/>
    <col min="8" max="8" width="23.5703125" style="190" customWidth="1"/>
    <col min="9" max="9" width="20" style="191" customWidth="1"/>
    <col min="10" max="10" width="100.7109375" style="30" customWidth="1"/>
    <col min="11" max="11" width="20.5703125" style="242" customWidth="1"/>
    <col min="12" max="12" width="20" style="242" customWidth="1"/>
    <col min="13" max="13" width="19.42578125" style="122" customWidth="1"/>
    <col min="14" max="14" width="18.85546875" style="191" customWidth="1"/>
    <col min="15" max="15" width="19.42578125" style="100" customWidth="1"/>
    <col min="16" max="16" width="18.28515625" style="100" customWidth="1"/>
    <col min="17" max="17" width="17" style="100" customWidth="1"/>
    <col min="18" max="18" width="29.140625" style="191" customWidth="1"/>
    <col min="19" max="21" width="21.85546875" style="30" customWidth="1"/>
    <col min="22" max="22" width="15.5703125" style="30" customWidth="1"/>
    <col min="23" max="23" width="24" style="30" customWidth="1"/>
    <col min="24" max="24" width="15" style="30" customWidth="1"/>
    <col min="25" max="26" width="19.42578125" style="30" customWidth="1"/>
    <col min="27" max="27" width="19.85546875" style="30" customWidth="1"/>
    <col min="28" max="28" width="19.5703125" style="30" customWidth="1"/>
    <col min="29" max="29" width="20" style="30" customWidth="1"/>
    <col min="30" max="30" width="13.42578125" style="30" customWidth="1"/>
    <col min="31" max="31" width="20.85546875" style="30" customWidth="1"/>
    <col min="32" max="32" width="16" style="30" customWidth="1"/>
    <col min="33" max="33" width="21.85546875" style="30" customWidth="1"/>
    <col min="34" max="34" width="21.42578125" style="30" customWidth="1"/>
    <col min="35" max="35" width="22" style="129" customWidth="1"/>
    <col min="36" max="36" width="18.85546875" style="30" customWidth="1"/>
    <col min="37" max="37" width="19.42578125" style="30" customWidth="1"/>
    <col min="38" max="41" width="9.140625" style="30"/>
    <col min="42" max="42" width="10" style="30" customWidth="1"/>
    <col min="43" max="1024" width="9.140625" style="30"/>
  </cols>
  <sheetData>
    <row r="2" spans="1:37" ht="45" customHeight="1" x14ac:dyDescent="0.25">
      <c r="A2" s="192"/>
      <c r="B2" s="192"/>
      <c r="C2" s="192"/>
      <c r="D2" s="192"/>
      <c r="E2" s="188"/>
      <c r="F2" s="188"/>
      <c r="G2" s="192"/>
      <c r="H2" s="192"/>
      <c r="I2" s="276" t="s">
        <v>661</v>
      </c>
      <c r="J2" s="276"/>
      <c r="K2" s="276"/>
      <c r="L2" s="276"/>
      <c r="M2" s="193"/>
      <c r="N2" s="192"/>
      <c r="O2" s="188"/>
      <c r="P2" s="188"/>
      <c r="Q2" s="188"/>
      <c r="R2" s="192"/>
      <c r="S2" s="192"/>
      <c r="T2" s="192"/>
      <c r="U2" s="192"/>
      <c r="V2" s="192"/>
      <c r="W2" s="192"/>
      <c r="X2" s="192"/>
      <c r="Y2" s="192"/>
      <c r="Z2" s="192"/>
      <c r="AA2" s="192"/>
      <c r="AB2" s="192"/>
      <c r="AC2" s="192"/>
      <c r="AD2" s="192"/>
      <c r="AE2" s="192"/>
      <c r="AF2" s="192"/>
      <c r="AG2" s="192"/>
      <c r="AH2" s="192"/>
      <c r="AI2" s="192"/>
      <c r="AJ2" s="192"/>
      <c r="AK2" s="192"/>
    </row>
    <row r="3" spans="1:37" ht="30" customHeight="1" x14ac:dyDescent="0.25">
      <c r="H3" s="35"/>
      <c r="I3" s="194"/>
      <c r="J3" s="195"/>
      <c r="K3" s="237"/>
      <c r="L3" s="238"/>
      <c r="M3" s="193"/>
    </row>
    <row r="5" spans="1:37" ht="30" customHeight="1" x14ac:dyDescent="0.25">
      <c r="A5" s="257" t="s">
        <v>127</v>
      </c>
      <c r="B5" s="254" t="s">
        <v>662</v>
      </c>
      <c r="C5" s="254" t="s">
        <v>663</v>
      </c>
      <c r="D5" s="254" t="s">
        <v>664</v>
      </c>
      <c r="E5" s="254" t="s">
        <v>128</v>
      </c>
      <c r="F5" s="254" t="s">
        <v>665</v>
      </c>
      <c r="G5" s="254" t="s">
        <v>18</v>
      </c>
      <c r="H5" s="254" t="s">
        <v>130</v>
      </c>
      <c r="I5" s="254" t="s">
        <v>666</v>
      </c>
      <c r="J5" s="254" t="s">
        <v>23</v>
      </c>
      <c r="K5" s="277" t="s">
        <v>24</v>
      </c>
      <c r="L5" s="277" t="s">
        <v>25</v>
      </c>
      <c r="M5" s="251" t="s">
        <v>585</v>
      </c>
      <c r="N5" s="254" t="s">
        <v>27</v>
      </c>
      <c r="O5" s="254" t="s">
        <v>28</v>
      </c>
      <c r="P5" s="254" t="s">
        <v>131</v>
      </c>
      <c r="Q5" s="254" t="s">
        <v>29</v>
      </c>
      <c r="R5" s="254" t="s">
        <v>30</v>
      </c>
      <c r="S5" s="255" t="s">
        <v>132</v>
      </c>
      <c r="T5" s="255"/>
      <c r="U5" s="255"/>
      <c r="V5" s="255"/>
      <c r="W5" s="255"/>
      <c r="X5" s="255"/>
      <c r="Y5" s="255"/>
      <c r="Z5" s="255"/>
      <c r="AA5" s="255"/>
      <c r="AB5" s="255"/>
      <c r="AC5" s="196" t="s">
        <v>29</v>
      </c>
      <c r="AD5" s="197"/>
      <c r="AE5" s="251" t="s">
        <v>667</v>
      </c>
      <c r="AF5" s="38"/>
      <c r="AG5" s="251" t="s">
        <v>35</v>
      </c>
      <c r="AH5" s="271" t="s">
        <v>36</v>
      </c>
      <c r="AI5" s="271" t="s">
        <v>37</v>
      </c>
      <c r="AJ5" s="252" t="s">
        <v>38</v>
      </c>
      <c r="AK5" s="252"/>
    </row>
    <row r="6" spans="1:37" ht="30" customHeight="1" x14ac:dyDescent="0.25">
      <c r="A6" s="257"/>
      <c r="B6" s="254"/>
      <c r="C6" s="254"/>
      <c r="D6" s="254"/>
      <c r="E6" s="254"/>
      <c r="F6" s="254"/>
      <c r="G6" s="254"/>
      <c r="H6" s="254"/>
      <c r="I6" s="254"/>
      <c r="J6" s="254"/>
      <c r="K6" s="277"/>
      <c r="L6" s="277"/>
      <c r="M6" s="251"/>
      <c r="N6" s="254"/>
      <c r="O6" s="254"/>
      <c r="P6" s="254"/>
      <c r="Q6" s="254"/>
      <c r="R6" s="254"/>
      <c r="S6" s="272" t="s">
        <v>133</v>
      </c>
      <c r="T6" s="272"/>
      <c r="U6" s="272"/>
      <c r="V6" s="272"/>
      <c r="W6" s="272"/>
      <c r="X6" s="272"/>
      <c r="Y6" s="273" t="s">
        <v>134</v>
      </c>
      <c r="Z6" s="134"/>
      <c r="AA6" s="134"/>
      <c r="AB6" s="273" t="s">
        <v>135</v>
      </c>
      <c r="AC6" s="134"/>
      <c r="AD6" s="134"/>
      <c r="AE6" s="251"/>
      <c r="AF6" s="273" t="s">
        <v>33</v>
      </c>
      <c r="AG6" s="251"/>
      <c r="AH6" s="271"/>
      <c r="AI6" s="271"/>
      <c r="AJ6" s="273" t="s">
        <v>39</v>
      </c>
      <c r="AK6" s="274" t="s">
        <v>40</v>
      </c>
    </row>
    <row r="7" spans="1:37" ht="30" customHeight="1" x14ac:dyDescent="0.25">
      <c r="A7" s="257"/>
      <c r="B7" s="254"/>
      <c r="C7" s="254"/>
      <c r="D7" s="254"/>
      <c r="E7" s="254"/>
      <c r="F7" s="254"/>
      <c r="G7" s="254"/>
      <c r="H7" s="254"/>
      <c r="I7" s="254"/>
      <c r="J7" s="254"/>
      <c r="K7" s="277"/>
      <c r="L7" s="277"/>
      <c r="M7" s="251"/>
      <c r="N7" s="254"/>
      <c r="O7" s="254"/>
      <c r="P7" s="254"/>
      <c r="Q7" s="254"/>
      <c r="R7" s="254"/>
      <c r="S7" s="39" t="s">
        <v>39</v>
      </c>
      <c r="T7" s="39" t="s">
        <v>668</v>
      </c>
      <c r="U7" s="39" t="s">
        <v>669</v>
      </c>
      <c r="V7" s="39" t="s">
        <v>136</v>
      </c>
      <c r="W7" s="39" t="s">
        <v>668</v>
      </c>
      <c r="X7" s="39" t="s">
        <v>669</v>
      </c>
      <c r="Y7" s="273"/>
      <c r="Z7" s="39" t="s">
        <v>668</v>
      </c>
      <c r="AA7" s="39" t="s">
        <v>669</v>
      </c>
      <c r="AB7" s="273"/>
      <c r="AC7" s="39" t="s">
        <v>668</v>
      </c>
      <c r="AD7" s="39" t="s">
        <v>669</v>
      </c>
      <c r="AE7" s="251"/>
      <c r="AF7" s="251"/>
      <c r="AG7" s="251"/>
      <c r="AH7" s="271"/>
      <c r="AI7" s="271"/>
      <c r="AJ7" s="273"/>
      <c r="AK7" s="274"/>
    </row>
    <row r="8" spans="1:37" s="208" customFormat="1" ht="30" customHeight="1" x14ac:dyDescent="0.25">
      <c r="A8" s="198">
        <v>1</v>
      </c>
      <c r="B8" s="199">
        <v>120599</v>
      </c>
      <c r="C8" s="200">
        <v>75</v>
      </c>
      <c r="D8" s="200" t="s">
        <v>670</v>
      </c>
      <c r="E8" s="200" t="s">
        <v>671</v>
      </c>
      <c r="F8" s="200" t="s">
        <v>672</v>
      </c>
      <c r="G8" s="200" t="s">
        <v>673</v>
      </c>
      <c r="H8" s="200" t="s">
        <v>674</v>
      </c>
      <c r="I8" s="200" t="s">
        <v>675</v>
      </c>
      <c r="J8" s="201" t="s">
        <v>676</v>
      </c>
      <c r="K8" s="239">
        <v>43145</v>
      </c>
      <c r="L8" s="239">
        <v>43813</v>
      </c>
      <c r="M8" s="202">
        <v>84.9999987865706</v>
      </c>
      <c r="N8" s="200">
        <v>6</v>
      </c>
      <c r="O8" s="200" t="s">
        <v>600</v>
      </c>
      <c r="P8" s="200" t="s">
        <v>303</v>
      </c>
      <c r="Q8" s="200" t="s">
        <v>144</v>
      </c>
      <c r="R8" s="203" t="s">
        <v>677</v>
      </c>
      <c r="S8" s="204">
        <v>350247</v>
      </c>
      <c r="T8" s="204">
        <v>350247</v>
      </c>
      <c r="U8" s="204">
        <v>0</v>
      </c>
      <c r="V8" s="204">
        <v>53567.19</v>
      </c>
      <c r="W8" s="205">
        <v>53567.19</v>
      </c>
      <c r="X8" s="204">
        <v>0</v>
      </c>
      <c r="Y8" s="204">
        <v>8241.11</v>
      </c>
      <c r="Z8" s="206">
        <v>8241.11</v>
      </c>
      <c r="AA8" s="204">
        <v>0</v>
      </c>
      <c r="AB8" s="204">
        <v>0</v>
      </c>
      <c r="AC8" s="204">
        <v>0</v>
      </c>
      <c r="AD8" s="204">
        <v>0</v>
      </c>
      <c r="AE8" s="204">
        <v>412055.3</v>
      </c>
      <c r="AF8" s="204">
        <v>0</v>
      </c>
      <c r="AG8" s="204">
        <v>412055.3</v>
      </c>
      <c r="AH8" s="205" t="s">
        <v>678</v>
      </c>
      <c r="AI8" s="205" t="s">
        <v>679</v>
      </c>
      <c r="AJ8" s="205">
        <v>299284.74</v>
      </c>
      <c r="AK8" s="207">
        <v>45772.95</v>
      </c>
    </row>
    <row r="9" spans="1:37" s="208" customFormat="1" ht="30" customHeight="1" x14ac:dyDescent="0.25">
      <c r="A9" s="209">
        <v>2</v>
      </c>
      <c r="B9" s="149">
        <v>128636</v>
      </c>
      <c r="C9" s="149">
        <v>687</v>
      </c>
      <c r="D9" s="149" t="s">
        <v>680</v>
      </c>
      <c r="E9" s="149" t="s">
        <v>671</v>
      </c>
      <c r="F9" s="149" t="s">
        <v>681</v>
      </c>
      <c r="G9" s="149" t="s">
        <v>682</v>
      </c>
      <c r="H9" s="149" t="s">
        <v>674</v>
      </c>
      <c r="I9" s="149" t="s">
        <v>675</v>
      </c>
      <c r="J9" s="154" t="s">
        <v>683</v>
      </c>
      <c r="K9" s="240">
        <v>43739</v>
      </c>
      <c r="L9" s="240">
        <v>44287</v>
      </c>
      <c r="M9" s="210">
        <v>85</v>
      </c>
      <c r="N9" s="149">
        <v>6</v>
      </c>
      <c r="O9" s="149" t="s">
        <v>600</v>
      </c>
      <c r="P9" s="149" t="s">
        <v>303</v>
      </c>
      <c r="Q9" s="149" t="s">
        <v>144</v>
      </c>
      <c r="R9" s="154" t="s">
        <v>677</v>
      </c>
      <c r="S9" s="211">
        <v>1364282.3</v>
      </c>
      <c r="T9" s="211">
        <v>1364282.3</v>
      </c>
      <c r="U9" s="211">
        <v>0</v>
      </c>
      <c r="V9" s="211">
        <v>208654.94</v>
      </c>
      <c r="W9" s="151">
        <v>208654.94</v>
      </c>
      <c r="X9" s="211">
        <v>0</v>
      </c>
      <c r="Y9" s="211">
        <v>32100.76</v>
      </c>
      <c r="Z9" s="151">
        <v>32100.76</v>
      </c>
      <c r="AA9" s="211">
        <v>0</v>
      </c>
      <c r="AB9" s="211">
        <v>0</v>
      </c>
      <c r="AC9" s="211">
        <v>0</v>
      </c>
      <c r="AD9" s="211">
        <v>0</v>
      </c>
      <c r="AE9" s="211">
        <v>1605038</v>
      </c>
      <c r="AF9" s="211">
        <v>0</v>
      </c>
      <c r="AG9" s="211">
        <v>1605038</v>
      </c>
      <c r="AH9" s="151" t="s">
        <v>684</v>
      </c>
      <c r="AI9" s="151" t="s">
        <v>685</v>
      </c>
      <c r="AJ9" s="151">
        <v>349048.08</v>
      </c>
      <c r="AK9" s="152">
        <v>53383.82</v>
      </c>
    </row>
    <row r="10" spans="1:37" s="208" customFormat="1" ht="30" customHeight="1" x14ac:dyDescent="0.25">
      <c r="A10" s="209">
        <v>3</v>
      </c>
      <c r="B10" s="149">
        <v>129687</v>
      </c>
      <c r="C10" s="149">
        <v>667</v>
      </c>
      <c r="D10" s="149" t="s">
        <v>680</v>
      </c>
      <c r="E10" s="149" t="s">
        <v>671</v>
      </c>
      <c r="F10" s="149" t="s">
        <v>681</v>
      </c>
      <c r="G10" s="149" t="s">
        <v>686</v>
      </c>
      <c r="H10" s="149" t="s">
        <v>687</v>
      </c>
      <c r="I10" s="149" t="s">
        <v>675</v>
      </c>
      <c r="J10" s="154" t="s">
        <v>688</v>
      </c>
      <c r="K10" s="240">
        <v>43654</v>
      </c>
      <c r="L10" s="240">
        <v>44385</v>
      </c>
      <c r="M10" s="210">
        <v>85</v>
      </c>
      <c r="N10" s="149">
        <v>6</v>
      </c>
      <c r="O10" s="149" t="s">
        <v>600</v>
      </c>
      <c r="P10" s="149" t="s">
        <v>303</v>
      </c>
      <c r="Q10" s="149" t="s">
        <v>144</v>
      </c>
      <c r="R10" s="154" t="s">
        <v>677</v>
      </c>
      <c r="S10" s="211">
        <v>2626630.9</v>
      </c>
      <c r="T10" s="211">
        <v>2626630.9</v>
      </c>
      <c r="U10" s="211">
        <v>0</v>
      </c>
      <c r="V10" s="211">
        <v>401720.02</v>
      </c>
      <c r="W10" s="151">
        <v>401720.02</v>
      </c>
      <c r="X10" s="211">
        <v>0</v>
      </c>
      <c r="Y10" s="211">
        <v>61803.08</v>
      </c>
      <c r="Z10" s="151">
        <v>61803.08</v>
      </c>
      <c r="AA10" s="211">
        <v>0</v>
      </c>
      <c r="AB10" s="211">
        <v>0</v>
      </c>
      <c r="AC10" s="211">
        <v>0</v>
      </c>
      <c r="AD10" s="211">
        <v>0</v>
      </c>
      <c r="AE10" s="211">
        <v>3090154</v>
      </c>
      <c r="AF10" s="211">
        <v>0</v>
      </c>
      <c r="AG10" s="211">
        <v>3090154</v>
      </c>
      <c r="AH10" s="151" t="s">
        <v>689</v>
      </c>
      <c r="AI10" s="151"/>
      <c r="AJ10" s="151">
        <v>539002.43000000005</v>
      </c>
      <c r="AK10" s="152">
        <v>82435.66</v>
      </c>
    </row>
    <row r="11" spans="1:37" s="208" customFormat="1" ht="30" customHeight="1" x14ac:dyDescent="0.25">
      <c r="A11" s="212">
        <v>4</v>
      </c>
      <c r="B11" s="213">
        <v>135977</v>
      </c>
      <c r="C11" s="213">
        <v>766</v>
      </c>
      <c r="D11" s="213" t="s">
        <v>690</v>
      </c>
      <c r="E11" s="213" t="s">
        <v>671</v>
      </c>
      <c r="F11" s="213" t="s">
        <v>691</v>
      </c>
      <c r="G11" s="213" t="s">
        <v>692</v>
      </c>
      <c r="H11" s="213" t="s">
        <v>674</v>
      </c>
      <c r="I11" s="213" t="s">
        <v>675</v>
      </c>
      <c r="J11" s="214" t="s">
        <v>693</v>
      </c>
      <c r="K11" s="241">
        <v>43973</v>
      </c>
      <c r="L11" s="241">
        <v>44703</v>
      </c>
      <c r="M11" s="215">
        <v>84.999999425270701</v>
      </c>
      <c r="N11" s="213">
        <v>6</v>
      </c>
      <c r="O11" s="213" t="s">
        <v>694</v>
      </c>
      <c r="P11" s="213" t="s">
        <v>695</v>
      </c>
      <c r="Q11" s="213" t="s">
        <v>144</v>
      </c>
      <c r="R11" s="214" t="s">
        <v>677</v>
      </c>
      <c r="S11" s="216">
        <v>665530.76</v>
      </c>
      <c r="T11" s="216">
        <v>665530.76</v>
      </c>
      <c r="U11" s="216">
        <v>0</v>
      </c>
      <c r="V11" s="216">
        <v>101787.06</v>
      </c>
      <c r="W11" s="217">
        <v>101787.06</v>
      </c>
      <c r="X11" s="216">
        <v>0</v>
      </c>
      <c r="Y11" s="216">
        <v>15659.55</v>
      </c>
      <c r="Z11" s="217">
        <v>15659.55</v>
      </c>
      <c r="AA11" s="216">
        <v>0</v>
      </c>
      <c r="AB11" s="216">
        <v>0</v>
      </c>
      <c r="AC11" s="216">
        <v>0</v>
      </c>
      <c r="AD11" s="216">
        <v>0</v>
      </c>
      <c r="AE11" s="216">
        <v>782977.37</v>
      </c>
      <c r="AF11" s="216">
        <v>0</v>
      </c>
      <c r="AG11" s="216">
        <v>782977.37</v>
      </c>
      <c r="AH11" s="217" t="s">
        <v>689</v>
      </c>
      <c r="AI11" s="217"/>
      <c r="AJ11" s="217">
        <v>114242.83</v>
      </c>
      <c r="AK11" s="218">
        <v>5497.48</v>
      </c>
    </row>
    <row r="12" spans="1:37" ht="30" customHeight="1" x14ac:dyDescent="0.25">
      <c r="A12" s="275" t="s">
        <v>696</v>
      </c>
      <c r="B12" s="275"/>
      <c r="C12" s="275"/>
      <c r="D12" s="275"/>
      <c r="E12" s="275"/>
      <c r="F12" s="275"/>
      <c r="G12" s="275"/>
      <c r="H12" s="275"/>
      <c r="I12" s="275"/>
      <c r="J12" s="275"/>
      <c r="K12" s="275"/>
      <c r="L12" s="275"/>
      <c r="M12" s="275"/>
      <c r="N12" s="275"/>
      <c r="O12" s="275"/>
      <c r="P12" s="275"/>
      <c r="Q12" s="275"/>
      <c r="R12" s="275"/>
      <c r="S12" s="132">
        <f t="shared" ref="S12:AG12" si="0">S8+S9+S10+S11</f>
        <v>5006690.96</v>
      </c>
      <c r="T12" s="132">
        <f t="shared" si="0"/>
        <v>5006690.96</v>
      </c>
      <c r="U12" s="132">
        <f t="shared" si="0"/>
        <v>0</v>
      </c>
      <c r="V12" s="132">
        <f t="shared" si="0"/>
        <v>765729.21</v>
      </c>
      <c r="W12" s="132">
        <f t="shared" si="0"/>
        <v>765729.21</v>
      </c>
      <c r="X12" s="132">
        <f t="shared" si="0"/>
        <v>0</v>
      </c>
      <c r="Y12" s="132">
        <f t="shared" si="0"/>
        <v>117804.5</v>
      </c>
      <c r="Z12" s="132">
        <f t="shared" si="0"/>
        <v>117804.5</v>
      </c>
      <c r="AA12" s="132">
        <f t="shared" si="0"/>
        <v>0</v>
      </c>
      <c r="AB12" s="132">
        <f t="shared" si="0"/>
        <v>0</v>
      </c>
      <c r="AC12" s="132">
        <f t="shared" si="0"/>
        <v>0</v>
      </c>
      <c r="AD12" s="132">
        <f t="shared" si="0"/>
        <v>0</v>
      </c>
      <c r="AE12" s="132">
        <f t="shared" si="0"/>
        <v>5890224.6699999999</v>
      </c>
      <c r="AF12" s="132">
        <f t="shared" si="0"/>
        <v>0</v>
      </c>
      <c r="AG12" s="132">
        <f t="shared" si="0"/>
        <v>5890224.6699999999</v>
      </c>
      <c r="AH12" s="132"/>
      <c r="AI12" s="132"/>
      <c r="AJ12" s="132">
        <f>AJ8+AJ9+AJ10+AJ11</f>
        <v>1301578.08</v>
      </c>
      <c r="AK12" s="219">
        <f>AK8+AK9+AK10+AK11</f>
        <v>187089.91</v>
      </c>
    </row>
    <row r="15" spans="1:37" ht="30" customHeight="1" x14ac:dyDescent="0.25">
      <c r="S15" s="189"/>
      <c r="T15" s="189"/>
      <c r="U15" s="189"/>
      <c r="V15" s="189"/>
      <c r="W15" s="189"/>
      <c r="X15" s="189"/>
      <c r="Y15" s="189"/>
      <c r="Z15" s="189"/>
      <c r="AA15" s="189"/>
      <c r="AB15" s="189"/>
      <c r="AC15" s="189"/>
      <c r="AD15" s="189"/>
      <c r="AE15" s="189"/>
      <c r="AF15" s="189"/>
      <c r="AG15" s="96"/>
      <c r="AJ15" s="189"/>
      <c r="AK15" s="189"/>
    </row>
    <row r="16" spans="1:37" ht="30" customHeight="1" x14ac:dyDescent="0.25">
      <c r="S16" s="189"/>
      <c r="T16" s="189"/>
      <c r="U16" s="189"/>
      <c r="V16" s="189"/>
      <c r="W16" s="189"/>
      <c r="X16" s="189"/>
      <c r="Y16" s="189"/>
      <c r="Z16" s="189"/>
      <c r="AA16" s="189"/>
      <c r="AB16" s="189"/>
      <c r="AC16" s="189"/>
      <c r="AD16" s="189"/>
      <c r="AE16" s="189"/>
      <c r="AF16" s="189"/>
      <c r="AG16" s="189"/>
      <c r="AJ16" s="189"/>
      <c r="AK16" s="189"/>
    </row>
    <row r="17" spans="19:37" x14ac:dyDescent="0.25">
      <c r="S17" s="189"/>
      <c r="T17" s="189"/>
      <c r="U17" s="189"/>
      <c r="V17" s="189"/>
      <c r="W17" s="189"/>
      <c r="X17" s="189"/>
      <c r="Y17" s="189"/>
      <c r="Z17" s="189"/>
      <c r="AA17" s="189"/>
      <c r="AB17" s="189"/>
      <c r="AC17" s="189"/>
      <c r="AD17" s="189"/>
      <c r="AE17" s="189"/>
      <c r="AF17" s="189"/>
      <c r="AG17" s="189"/>
      <c r="AJ17" s="189"/>
      <c r="AK17" s="189"/>
    </row>
    <row r="18" spans="19:37" x14ac:dyDescent="0.25">
      <c r="S18" s="189"/>
      <c r="T18" s="189"/>
      <c r="U18" s="189"/>
      <c r="V18" s="189"/>
      <c r="W18" s="189"/>
      <c r="X18" s="189"/>
      <c r="Y18" s="189"/>
      <c r="Z18" s="189"/>
      <c r="AA18" s="189"/>
      <c r="AB18" s="189"/>
      <c r="AC18" s="189"/>
      <c r="AD18" s="189"/>
      <c r="AE18" s="189"/>
      <c r="AF18" s="189"/>
      <c r="AG18" s="189"/>
      <c r="AJ18" s="189"/>
      <c r="AK18" s="189"/>
    </row>
  </sheetData>
  <mergeCells count="32">
    <mergeCell ref="O5:O7"/>
    <mergeCell ref="P5:P7"/>
    <mergeCell ref="Q5:Q7"/>
    <mergeCell ref="I2:L2"/>
    <mergeCell ref="A5:A7"/>
    <mergeCell ref="B5:B7"/>
    <mergeCell ref="C5:C7"/>
    <mergeCell ref="D5:D7"/>
    <mergeCell ref="E5:E7"/>
    <mergeCell ref="F5:F7"/>
    <mergeCell ref="G5:G7"/>
    <mergeCell ref="H5:H7"/>
    <mergeCell ref="I5:I7"/>
    <mergeCell ref="J5:J7"/>
    <mergeCell ref="K5:K7"/>
    <mergeCell ref="L5:L7"/>
    <mergeCell ref="A12:R12"/>
    <mergeCell ref="AI5:AI7"/>
    <mergeCell ref="AJ5:AK5"/>
    <mergeCell ref="S6:X6"/>
    <mergeCell ref="Y6:Y7"/>
    <mergeCell ref="AB6:AB7"/>
    <mergeCell ref="AF6:AF7"/>
    <mergeCell ref="AJ6:AJ7"/>
    <mergeCell ref="AK6:AK7"/>
    <mergeCell ref="R5:R7"/>
    <mergeCell ref="S5:AB5"/>
    <mergeCell ref="AE5:AE7"/>
    <mergeCell ref="AG5:AG7"/>
    <mergeCell ref="AH5:AH7"/>
    <mergeCell ref="M5:M7"/>
    <mergeCell ref="N5:N7"/>
  </mergeCells>
  <pageMargins left="0.7" right="0.7" top="0.75" bottom="0.75" header="0.51180555555555496" footer="0.51180555555555496"/>
  <pageSetup paperSize="8" firstPageNumber="0" fitToHeight="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91</TotalTime>
  <Application>Microsoft Excel</Application>
  <DocSecurity>0</DocSecurity>
  <ScaleCrop>false</ScaleCrop>
  <HeadingPairs>
    <vt:vector size="4" baseType="variant">
      <vt:variant>
        <vt:lpstr>Worksheets</vt:lpstr>
      </vt:variant>
      <vt:variant>
        <vt:i4>10</vt:i4>
      </vt:variant>
      <vt:variant>
        <vt:lpstr>Named Ranges</vt:lpstr>
      </vt:variant>
      <vt:variant>
        <vt:i4>44</vt:i4>
      </vt:variant>
    </vt:vector>
  </HeadingPairs>
  <TitlesOfParts>
    <vt:vector size="54" baseType="lpstr">
      <vt:lpstr>centralizator Bistrita</vt:lpstr>
      <vt:lpstr>Bistrita - derulare</vt:lpstr>
      <vt:lpstr>Bistrita - finalizate</vt:lpstr>
      <vt:lpstr>POIM</vt:lpstr>
      <vt:lpstr>POR</vt:lpstr>
      <vt:lpstr>Sheet1</vt:lpstr>
      <vt:lpstr>POCU</vt:lpstr>
      <vt:lpstr>POC</vt:lpstr>
      <vt:lpstr>POCA</vt:lpstr>
      <vt:lpstr>Bistrita (Localitati)</vt:lpstr>
      <vt:lpstr>POCU!_FilterDatabase</vt:lpstr>
      <vt:lpstr>POIM!_FilterDatabase</vt:lpstr>
      <vt:lpstr>POR!_FilterDatabase_0</vt:lpstr>
      <vt:lpstr>POR!Print_Titles</vt:lpstr>
      <vt:lpstr>POIM!Z_000BFA1A_266F_4D10_A09E_5A7B0D134F58_.wvu.FilterData</vt:lpstr>
      <vt:lpstr>POIM!Z_0E2002C0_88DC_479A_B983_CA340E3274B8_.wvu.FilterData</vt:lpstr>
      <vt:lpstr>POIM!Z_0F598BC0_9523_4AD3_94A3_BDEC8367FE11_.wvu.Cols</vt:lpstr>
      <vt:lpstr>POIM!Z_0F598BC0_9523_4AD3_94A3_BDEC8367FE11_.wvu.FilterData</vt:lpstr>
      <vt:lpstr>POIM!Z_216972B4_771A_4607_A8B4_AC73D5CD6C1A_.wvu.Cols</vt:lpstr>
      <vt:lpstr>POIM!Z_2234C728_15E1_4BAF_98DE_620726961552_.wvu.Cols</vt:lpstr>
      <vt:lpstr>POIM!Z_35953204_B2E4_4670_8547_4A661864E61F_.wvu.FilterData</vt:lpstr>
      <vt:lpstr>POIM!Z_3EBF2DB4_84D7_478D_9896_C4DA08B65D0C_.wvu.Cols</vt:lpstr>
      <vt:lpstr>POIM!Z_3EBF2DB4_84D7_478D_9896_C4DA08B65D0C_.wvu.FilterData</vt:lpstr>
      <vt:lpstr>POIM!Z_413D6799_9F75_47FF_8A9E_5CB9283B7BBE_.wvu.Cols</vt:lpstr>
      <vt:lpstr>POIM!Z_413D6799_9F75_47FF_8A9E_5CB9283B7BBE_.wvu.FilterData</vt:lpstr>
      <vt:lpstr>POIM!Z_437FD6EF_32B2_4DE0_BA89_93A7E3EF04C5_.wvu.Cols</vt:lpstr>
      <vt:lpstr>POIM!Z_44703FDB_B351_4F62_ABCF_EAA35D25F82B_.wvu.FilterData</vt:lpstr>
      <vt:lpstr>POIM!Z_61C44EA8_4687_4D4E_A1ED_359DF81A71FB_.wvu.Cols</vt:lpstr>
      <vt:lpstr>POIM!Z_61C44EA8_4687_4D4E_A1ED_359DF81A71FB_.wvu.FilterData</vt:lpstr>
      <vt:lpstr>POIM!Z_64D2264B_4E86_4FBB_93B3_BEE727888DFE_.wvu.Cols</vt:lpstr>
      <vt:lpstr>POIM!Z_6CC2252D_4676_4063_B0C5_167B37D80642_.wvu.FilterData</vt:lpstr>
      <vt:lpstr>POIM!Z_79FA8BE5_7D13_4EF3_B35A_76ACF1C0DF3C_.wvu.Cols</vt:lpstr>
      <vt:lpstr>POIM!Z_83337B45_5054_4200_BF9E_4E1DC1896214_.wvu.Cols</vt:lpstr>
      <vt:lpstr>POIM!Z_83337B45_5054_4200_BF9E_4E1DC1896214_.wvu.FilterData</vt:lpstr>
      <vt:lpstr>POIM!Z_8453577A_926D_4217_8932_6FE8F46A5D63_.wvu.FilterData</vt:lpstr>
      <vt:lpstr>POIM!Z_8C9F1640_F09D_482C_9468_7B83F0B08D65_.wvu.FilterData</vt:lpstr>
      <vt:lpstr>POIM!Z_90832C92_F64A_47A3_B902_442B1A066F81_.wvu.FilterData</vt:lpstr>
      <vt:lpstr>POIM!Z_9E851A6A_17B1_4E6F_A007_493445D427B8_.wvu.Cols</vt:lpstr>
      <vt:lpstr>POIM!Z_9E851A6A_17B1_4E6F_A007_493445D427B8_.wvu.FilterData</vt:lpstr>
      <vt:lpstr>POIM!Z_A23DAD4C_1DE1_4EEE_B895_448842FF572B_.wvu.Cols</vt:lpstr>
      <vt:lpstr>POIM!Z_A23DAD4C_1DE1_4EEE_B895_448842FF572B_.wvu.FilterData</vt:lpstr>
      <vt:lpstr>POIM!Z_B8EFA5E8_2E8C_450C_9395_D582737418AA_.wvu.Cols</vt:lpstr>
      <vt:lpstr>POIM!Z_C4F2F848_6ED7_4758_A2CE_FBAC69284179_.wvu.FilterData</vt:lpstr>
      <vt:lpstr>POIM!Z_CA5BAC36_7E1D_42E0_9796_DFA0CE58E1BF_.wvu.FilterData</vt:lpstr>
      <vt:lpstr>POIM!Z_DB90939E_72BD_4CED_BFB6_BD74FF913DB3_.wvu.Cols</vt:lpstr>
      <vt:lpstr>POIM!Z_DB90939E_72BD_4CED_BFB6_BD74FF913DB3_.wvu.FilterData</vt:lpstr>
      <vt:lpstr>POIM!Z_E10820C0_32CD_441A_8635_65479FE7CBA3_.wvu.Cols</vt:lpstr>
      <vt:lpstr>POIM!Z_E1C13DC2_98C2_4597_8D1A_C9F2C3CA60EC_.wvu.Cols</vt:lpstr>
      <vt:lpstr>POIM!Z_E4462EA5_1112_4F42_BE37_A867D6FC853C_.wvu.Cols</vt:lpstr>
      <vt:lpstr>POIM!Z_E4462EA5_1112_4F42_BE37_A867D6FC853C_.wvu.FilterData</vt:lpstr>
      <vt:lpstr>POIM!Z_ECCC7D97_A0C3_4C50_BA03_A8D24BCD22BE_.wvu.Cols</vt:lpstr>
      <vt:lpstr>POIM!Z_ECCC7D97_A0C3_4C50_BA03_A8D24BCD22BE_.wvu.FilterData</vt:lpstr>
      <vt:lpstr>POIM!Z_F36299A5_78E0_4C52_B3A4_19855E6D3EFF_.wvu.FilterData</vt:lpstr>
      <vt:lpstr>POIM!Z_F4C96D22_891C_4B3C_B57B_7878195B2E7E_.wvu.FilterData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Viorela Coman</dc:creator>
  <dc:description/>
  <cp:lastModifiedBy>Mihaela Raducan</cp:lastModifiedBy>
  <cp:revision>36</cp:revision>
  <cp:lastPrinted>2020-10-26T11:50:11Z</cp:lastPrinted>
  <dcterms:created xsi:type="dcterms:W3CDTF">2016-07-18T10:59:34Z</dcterms:created>
  <dcterms:modified xsi:type="dcterms:W3CDTF">2021-06-16T09:31:48Z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